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attachedToolbars.bin" ContentType="application/vnd.ms-excel.attachedToolbars"/>
  <Override PartName="/xl/revisions/revisionHeaders.xml" ContentType="application/vnd.openxmlformats-officedocument.spreadsheetml.revisionHeaders+xml"/>
  <Override PartName="/xl/revisions/revisionLog2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U:\Rechnungswesen\FiBu\"/>
    </mc:Choice>
  </mc:AlternateContent>
  <bookViews>
    <workbookView xWindow="-15" yWindow="-15" windowWidth="15330" windowHeight="4155" tabRatio="923" firstSheet="1" activeTab="3"/>
  </bookViews>
  <sheets>
    <sheet name="Kontenrahmen" sheetId="1" state="hidden" r:id="rId1"/>
    <sheet name="Eröffnungs-Bilanz" sheetId="2" r:id="rId2"/>
    <sheet name="Schluß-Bilanz" sheetId="3" r:id="rId3"/>
    <sheet name="Grundbuch" sheetId="4" r:id="rId4"/>
    <sheet name="Hauptbuch" sheetId="5" r:id="rId5"/>
    <sheet name="EBK" sheetId="6" state="hidden" r:id="rId6"/>
    <sheet name="Bestandskonten" sheetId="7" r:id="rId7"/>
    <sheet name="Erfolgskonten" sheetId="8" state="hidden" r:id="rId8"/>
    <sheet name="GuV" sheetId="9" state="hidden" r:id="rId9"/>
    <sheet name="SBK" sheetId="10" state="hidden" r:id="rId10"/>
    <sheet name="T-Konto Vorlage" sheetId="11" state="hidden" r:id="rId11"/>
  </sheets>
  <definedNames>
    <definedName name="_xlnm._FilterDatabase" localSheetId="3" hidden="1">Grundbuch!$A$1:$K$257</definedName>
    <definedName name="_xlnm._FilterDatabase" localSheetId="4" hidden="1">Hauptbuch!$A$3:$M$730</definedName>
    <definedName name="_xlnm.Print_Area" localSheetId="4">Hauptbuch!$A$1:$L$735</definedName>
    <definedName name="_xlnm.Print_Titles" localSheetId="3">Grundbuch!$1:$1</definedName>
    <definedName name="Z_368DE442_F089_4C2B_8CEC_DCB0BC8F5436_.wvu.Cols" localSheetId="3" hidden="1">Grundbuch!$A:$A,Grundbuch!$J:$J</definedName>
    <definedName name="Z_368DE442_F089_4C2B_8CEC_DCB0BC8F5436_.wvu.Cols" localSheetId="4" hidden="1">Hauptbuch!$C:$C</definedName>
    <definedName name="Z_368DE442_F089_4C2B_8CEC_DCB0BC8F5436_.wvu.FilterData" localSheetId="3" hidden="1">Grundbuch!$A$1:$K$257</definedName>
    <definedName name="Z_368DE442_F089_4C2B_8CEC_DCB0BC8F5436_.wvu.FilterData" localSheetId="4" hidden="1">Hauptbuch!$A$3:$M$730</definedName>
    <definedName name="Z_368DE442_F089_4C2B_8CEC_DCB0BC8F5436_.wvu.PrintArea" localSheetId="4" hidden="1">Hauptbuch!$A$1:$L$735</definedName>
    <definedName name="Z_368DE442_F089_4C2B_8CEC_DCB0BC8F5436_.wvu.PrintTitles" localSheetId="3" hidden="1">Grundbuch!$1:$1</definedName>
    <definedName name="Z_368DE442_F089_4C2B_8CEC_DCB0BC8F5436_.wvu.Rows" localSheetId="3" hidden="1">Grundbuch!$3:$34,Grundbuch!$160:$223,Grundbuch!$225:$226,Grundbuch!$228:$257</definedName>
    <definedName name="Z_8A375EA9_6DDA_48F1_A097_E08478E67712_.wvu.Cols" localSheetId="3" hidden="1">Grundbuch!$A:$A,Grundbuch!$J:$J</definedName>
    <definedName name="Z_8A375EA9_6DDA_48F1_A097_E08478E67712_.wvu.Cols" localSheetId="4" hidden="1">Hauptbuch!$C:$C</definedName>
    <definedName name="Z_8A375EA9_6DDA_48F1_A097_E08478E67712_.wvu.FilterData" localSheetId="3" hidden="1">Grundbuch!$A$1:$K$257</definedName>
    <definedName name="Z_8A375EA9_6DDA_48F1_A097_E08478E67712_.wvu.FilterData" localSheetId="4" hidden="1">Hauptbuch!$A$3:$M$730</definedName>
    <definedName name="Z_8A375EA9_6DDA_48F1_A097_E08478E67712_.wvu.PrintArea" localSheetId="4" hidden="1">Hauptbuch!$A$1:$L$735</definedName>
    <definedName name="Z_8A375EA9_6DDA_48F1_A097_E08478E67712_.wvu.PrintTitles" localSheetId="3" hidden="1">Grundbuch!$1:$1</definedName>
    <definedName name="Z_8A375EA9_6DDA_48F1_A097_E08478E67712_.wvu.Rows" localSheetId="3" hidden="1">Grundbuch!$3:$34,Grundbuch!$160:$223,Grundbuch!$225:$226,Grundbuch!$228:$257</definedName>
    <definedName name="Z_9E085E44_685E_4A59_BF47_6E12E9E05DAE_.wvu.FilterData" localSheetId="3" hidden="1">Grundbuch!$A$1:$K$257</definedName>
    <definedName name="Z_E2F1144B_7188_475C_8926_FE1E4E19441F_.wvu.Cols" localSheetId="3" hidden="1">Grundbuch!$A:$A,Grundbuch!$J:$J</definedName>
    <definedName name="Z_E2F1144B_7188_475C_8926_FE1E4E19441F_.wvu.Cols" localSheetId="4" hidden="1">Hauptbuch!$C:$C</definedName>
    <definedName name="Z_E2F1144B_7188_475C_8926_FE1E4E19441F_.wvu.FilterData" localSheetId="3" hidden="1">Grundbuch!$A$1:$K$257</definedName>
    <definedName name="Z_E2F1144B_7188_475C_8926_FE1E4E19441F_.wvu.FilterData" localSheetId="4" hidden="1">Hauptbuch!$A$3:$M$730</definedName>
    <definedName name="Z_E2F1144B_7188_475C_8926_FE1E4E19441F_.wvu.PrintArea" localSheetId="4" hidden="1">Hauptbuch!$A$1:$L$735</definedName>
    <definedName name="Z_E2F1144B_7188_475C_8926_FE1E4E19441F_.wvu.PrintTitles" localSheetId="3" hidden="1">Grundbuch!$1:$1</definedName>
    <definedName name="Z_E2F1144B_7188_475C_8926_FE1E4E19441F_.wvu.Rows" localSheetId="3" hidden="1">Grundbuch!$3:$34,Grundbuch!$160:$223,Grundbuch!$225:$226,Grundbuch!$228:$257</definedName>
  </definedNames>
  <calcPr calcId="152511"/>
  <customWorkbookViews>
    <customWorkbookView name="BVB .05 - Persönliche Ansicht" guid="{E2F1144B-7188-475C-8926-FE1E4E19441F}" mergeInterval="0" personalView="1" maximized="1" xWindow="-8" yWindow="-8" windowWidth="1382" windowHeight="744" tabRatio="923" activeSheetId="4"/>
    <customWorkbookView name="BVB.01 - Persönliche Ansicht" guid="{368DE442-F089-4C2B-8CEC-DCB0BC8F5436}" mergeInterval="0" personalView="1" maximized="1" xWindow="-8" yWindow="-8" windowWidth="1382" windowHeight="744" tabRatio="923" activeSheetId="4"/>
    <customWorkbookView name="Paul Koop - Persönliche Ansicht" guid="{8A375EA9-6DDA-48F1-A097-E08478E67712}" mergeInterval="0" personalView="1" maximized="1" xWindow="-8" yWindow="-8" windowWidth="1936" windowHeight="1056" tabRatio="923" activeSheetId="4"/>
  </customWorkbookViews>
</workbook>
</file>

<file path=xl/calcChain.xml><?xml version="1.0" encoding="utf-8"?>
<calcChain xmlns="http://schemas.openxmlformats.org/spreadsheetml/2006/main">
  <c r="F113" i="4" l="1"/>
  <c r="F112" i="4"/>
  <c r="F111" i="4"/>
  <c r="F110" i="4"/>
  <c r="F109" i="4"/>
  <c r="F108" i="4"/>
  <c r="F106" i="4" l="1"/>
  <c r="F105" i="4"/>
  <c r="F104" i="4"/>
  <c r="F103" i="4"/>
  <c r="F102" i="4"/>
  <c r="F101" i="4" l="1"/>
  <c r="F100" i="4"/>
  <c r="F99" i="4"/>
  <c r="F98" i="4"/>
  <c r="F97" i="4"/>
  <c r="F96" i="4"/>
  <c r="F95" i="4" l="1"/>
  <c r="F94" i="4"/>
  <c r="F93" i="4"/>
  <c r="F92" i="4"/>
  <c r="F91" i="4"/>
  <c r="F90" i="4"/>
  <c r="F89" i="4"/>
  <c r="F88" i="4"/>
  <c r="F87" i="4"/>
  <c r="F86" i="4"/>
  <c r="F85" i="4"/>
  <c r="F84" i="4"/>
  <c r="F81" i="4"/>
  <c r="F83" i="4"/>
  <c r="F82" i="4"/>
  <c r="F80" i="4"/>
  <c r="F79" i="4"/>
  <c r="F78" i="4"/>
  <c r="F77" i="4"/>
  <c r="F76" i="4"/>
  <c r="F75" i="4"/>
  <c r="F74" i="4"/>
  <c r="F73" i="4"/>
  <c r="F72" i="4"/>
  <c r="F70" i="4" l="1"/>
  <c r="F69" i="4"/>
  <c r="F68" i="4"/>
  <c r="F67" i="4"/>
  <c r="F66" i="4"/>
  <c r="L45" i="4" l="1"/>
  <c r="N45" i="4" s="1"/>
  <c r="K45" i="4"/>
  <c r="L42" i="4"/>
  <c r="N42" i="4" s="1"/>
  <c r="K42" i="4"/>
  <c r="K39" i="4"/>
  <c r="L39" i="4"/>
  <c r="N39" i="4"/>
  <c r="K48" i="4"/>
  <c r="L48" i="4"/>
  <c r="N48" i="4"/>
  <c r="K51" i="4"/>
  <c r="L51" i="4"/>
  <c r="N51" i="4"/>
  <c r="L53" i="4"/>
  <c r="K54" i="4"/>
  <c r="L54" i="4"/>
  <c r="N54" i="4"/>
  <c r="K57" i="4"/>
  <c r="L57" i="4"/>
  <c r="N57" i="4"/>
  <c r="L59" i="4"/>
  <c r="K60" i="4"/>
  <c r="L60" i="4"/>
  <c r="N60" i="4"/>
  <c r="K63" i="4"/>
  <c r="L63" i="4"/>
  <c r="N63" i="4"/>
  <c r="L65" i="4"/>
  <c r="K66" i="4"/>
  <c r="L66" i="4"/>
  <c r="N66" i="4"/>
  <c r="K69" i="4"/>
  <c r="L69" i="4"/>
  <c r="N69" i="4"/>
  <c r="L71" i="4"/>
  <c r="K72" i="4"/>
  <c r="L72" i="4"/>
  <c r="N72" i="4"/>
  <c r="K75" i="4"/>
  <c r="L75" i="4"/>
  <c r="N75" i="4"/>
  <c r="L77" i="4"/>
  <c r="K78" i="4"/>
  <c r="L78" i="4"/>
  <c r="N78" i="4"/>
  <c r="K81" i="4"/>
  <c r="L81" i="4"/>
  <c r="N81" i="4"/>
  <c r="L83" i="4"/>
  <c r="K84" i="4"/>
  <c r="L84" i="4"/>
  <c r="N84" i="4"/>
  <c r="K87" i="4"/>
  <c r="L87" i="4"/>
  <c r="N87" i="4"/>
  <c r="L89" i="4"/>
  <c r="K90" i="4"/>
  <c r="L90" i="4"/>
  <c r="N90" i="4"/>
  <c r="K93" i="4"/>
  <c r="L93" i="4"/>
  <c r="N93" i="4"/>
  <c r="L95" i="4"/>
  <c r="K96" i="4"/>
  <c r="L96" i="4"/>
  <c r="N96" i="4"/>
  <c r="K99" i="4"/>
  <c r="L99" i="4"/>
  <c r="N99" i="4"/>
  <c r="L101" i="4"/>
  <c r="K102" i="4"/>
  <c r="L102" i="4"/>
  <c r="N102" i="4" s="1"/>
  <c r="K105" i="4"/>
  <c r="L105" i="4"/>
  <c r="N105" i="4" s="1"/>
  <c r="L107" i="4"/>
  <c r="K108" i="4"/>
  <c r="L108" i="4"/>
  <c r="N108" i="4"/>
  <c r="K111" i="4"/>
  <c r="L111" i="4"/>
  <c r="N111" i="4"/>
  <c r="L113" i="4"/>
  <c r="K114" i="4"/>
  <c r="L114" i="4"/>
  <c r="N114" i="4"/>
  <c r="L116" i="4"/>
  <c r="K117" i="4"/>
  <c r="L117" i="4"/>
  <c r="N117" i="4"/>
  <c r="L119" i="4"/>
  <c r="K120" i="4"/>
  <c r="L120" i="4"/>
  <c r="N120" i="4"/>
  <c r="L122" i="4"/>
  <c r="K123" i="4"/>
  <c r="L123" i="4"/>
  <c r="N123" i="4"/>
  <c r="L125" i="4"/>
  <c r="K126" i="4"/>
  <c r="L126" i="4"/>
  <c r="N126" i="4"/>
  <c r="L128" i="4"/>
  <c r="K129" i="4"/>
  <c r="L129" i="4"/>
  <c r="N129" i="4"/>
  <c r="L131" i="4"/>
  <c r="K132" i="4"/>
  <c r="L132" i="4"/>
  <c r="N132" i="4"/>
  <c r="L134" i="4"/>
  <c r="K135" i="4"/>
  <c r="L135" i="4"/>
  <c r="N135" i="4"/>
  <c r="L137" i="4"/>
  <c r="K138" i="4"/>
  <c r="L138" i="4"/>
  <c r="N138" i="4"/>
  <c r="L140" i="4"/>
  <c r="K141" i="4"/>
  <c r="L141" i="4"/>
  <c r="N141" i="4"/>
  <c r="L143" i="4"/>
  <c r="K144" i="4"/>
  <c r="L144" i="4"/>
  <c r="N144" i="4"/>
  <c r="L146" i="4"/>
  <c r="K147" i="4"/>
  <c r="L147" i="4"/>
  <c r="N147" i="4"/>
  <c r="L149" i="4"/>
  <c r="K150" i="4"/>
  <c r="L150" i="4"/>
  <c r="N150" i="4"/>
  <c r="L152" i="4"/>
  <c r="K153" i="4"/>
  <c r="L153" i="4"/>
  <c r="N153" i="4"/>
  <c r="L155" i="4"/>
  <c r="L36" i="4"/>
  <c r="N36" i="4" s="1"/>
  <c r="L38" i="4"/>
  <c r="F65" i="4"/>
  <c r="F64" i="4"/>
  <c r="F63" i="4"/>
  <c r="F62" i="4"/>
  <c r="F61" i="4"/>
  <c r="F60" i="4"/>
  <c r="F58" i="4"/>
  <c r="F57" i="4"/>
  <c r="F56" i="4"/>
  <c r="F55" i="4"/>
  <c r="F54" i="4"/>
  <c r="H43" i="4" l="1"/>
  <c r="H42" i="4"/>
  <c r="I44" i="4"/>
  <c r="I46" i="4"/>
  <c r="I41" i="4" l="1"/>
  <c r="I40" i="4"/>
  <c r="H39" i="4"/>
  <c r="F41" i="4" l="1"/>
  <c r="F40" i="4"/>
  <c r="F39" i="4"/>
  <c r="F59" i="4" l="1"/>
  <c r="F53" i="4" l="1"/>
  <c r="F52" i="4"/>
  <c r="F51" i="4"/>
  <c r="F50" i="4"/>
  <c r="F49" i="4"/>
  <c r="F48" i="4"/>
  <c r="F47" i="4"/>
  <c r="F46" i="4"/>
  <c r="F45" i="4"/>
  <c r="F44" i="4" l="1"/>
  <c r="F36" i="4" l="1"/>
  <c r="F37" i="4"/>
  <c r="F38" i="4"/>
  <c r="A3" i="7" l="1"/>
  <c r="B3" i="7"/>
  <c r="G3" i="7"/>
  <c r="K3" i="7"/>
  <c r="A9" i="7"/>
  <c r="B9" i="7"/>
  <c r="G9" i="7"/>
  <c r="K9" i="7"/>
  <c r="A15" i="7"/>
  <c r="B15" i="7"/>
  <c r="K15" i="7"/>
  <c r="B21" i="7"/>
  <c r="A21" i="7" s="1"/>
  <c r="K21" i="7"/>
  <c r="A27" i="7"/>
  <c r="G27" i="7"/>
  <c r="K27" i="7"/>
  <c r="A33" i="7"/>
  <c r="G33" i="7"/>
  <c r="K33" i="7"/>
  <c r="B39" i="7"/>
  <c r="A39" i="7" s="1"/>
  <c r="A45" i="7"/>
  <c r="B51" i="7"/>
  <c r="A1" i="6"/>
  <c r="A3" i="6"/>
  <c r="A4" i="8"/>
  <c r="B4" i="8"/>
  <c r="G4" i="8"/>
  <c r="A10" i="8"/>
  <c r="B10" i="8"/>
  <c r="G11" i="8"/>
  <c r="K10" i="8" s="1"/>
  <c r="G17" i="8"/>
  <c r="K22" i="8"/>
  <c r="G23" i="8"/>
  <c r="G30" i="8"/>
  <c r="K36" i="8"/>
  <c r="K42" i="8"/>
  <c r="G48" i="8"/>
  <c r="G55" i="8"/>
  <c r="G62" i="8"/>
  <c r="G69" i="8"/>
  <c r="K68" i="8" s="1"/>
  <c r="G76" i="8"/>
  <c r="K82" i="8"/>
  <c r="G83" i="8"/>
  <c r="G89" i="8"/>
  <c r="G95" i="8"/>
  <c r="K94" i="8" s="1"/>
  <c r="G102" i="8"/>
  <c r="G108" i="8"/>
  <c r="K107" i="8" s="1"/>
  <c r="G114" i="8"/>
  <c r="G199" i="4" s="1"/>
  <c r="E201" i="5" s="1"/>
  <c r="G120" i="8"/>
  <c r="K119" i="8" s="1"/>
  <c r="G126" i="8"/>
  <c r="G203" i="4" s="1"/>
  <c r="F203" i="4" s="1"/>
  <c r="D205" i="5" s="1"/>
  <c r="K131" i="8"/>
  <c r="G132" i="8"/>
  <c r="G139" i="8"/>
  <c r="G145" i="8"/>
  <c r="K144" i="8" s="1"/>
  <c r="G154" i="8"/>
  <c r="G161" i="8"/>
  <c r="K160" i="8" s="1"/>
  <c r="G168" i="8"/>
  <c r="G174" i="8"/>
  <c r="K173" i="8" s="1"/>
  <c r="G181" i="8"/>
  <c r="K187" i="8"/>
  <c r="G188" i="8"/>
  <c r="G195" i="8"/>
  <c r="A6" i="2"/>
  <c r="F3" i="4" s="1"/>
  <c r="B6" i="2"/>
  <c r="G3" i="4" s="1"/>
  <c r="E5" i="5" s="1"/>
  <c r="D6" i="2"/>
  <c r="E6" i="2"/>
  <c r="G22" i="4" s="1"/>
  <c r="E24" i="5" s="1"/>
  <c r="A7" i="2"/>
  <c r="F5" i="4" s="1"/>
  <c r="J5" i="4" s="1"/>
  <c r="J6" i="4" s="1"/>
  <c r="L8" i="5" s="1"/>
  <c r="B7" i="2"/>
  <c r="A8" i="2"/>
  <c r="B8" i="2"/>
  <c r="G7" i="4" s="1"/>
  <c r="E9" i="5" s="1"/>
  <c r="D8" i="2"/>
  <c r="F24" i="4" s="1"/>
  <c r="E8" i="2"/>
  <c r="G24" i="4" s="1"/>
  <c r="E26" i="5" s="1"/>
  <c r="D9" i="2"/>
  <c r="E9" i="2"/>
  <c r="G26" i="4" s="1"/>
  <c r="E28" i="5" s="1"/>
  <c r="A10" i="2"/>
  <c r="B10" i="2"/>
  <c r="G9" i="4" s="1"/>
  <c r="E11" i="5" s="1"/>
  <c r="D10" i="2"/>
  <c r="E10" i="2"/>
  <c r="G30" i="4" s="1"/>
  <c r="E32" i="5" s="1"/>
  <c r="A11" i="2"/>
  <c r="F11" i="4" s="1"/>
  <c r="B11" i="2"/>
  <c r="G11" i="4" s="1"/>
  <c r="E13" i="5" s="1"/>
  <c r="D11" i="2"/>
  <c r="E11" i="2"/>
  <c r="A12" i="2"/>
  <c r="D12" i="2"/>
  <c r="A13" i="2"/>
  <c r="B13" i="2"/>
  <c r="G15" i="4" s="1"/>
  <c r="E17" i="5" s="1"/>
  <c r="A14" i="2"/>
  <c r="B14" i="2"/>
  <c r="A15" i="2"/>
  <c r="B15" i="2"/>
  <c r="G19" i="4" s="1"/>
  <c r="E21" i="5" s="1"/>
  <c r="C16" i="2"/>
  <c r="F16" i="2"/>
  <c r="H3" i="4"/>
  <c r="I4" i="4" s="1"/>
  <c r="G6" i="5" s="1"/>
  <c r="F4" i="4"/>
  <c r="D6" i="5" s="1"/>
  <c r="G4" i="4"/>
  <c r="E6" i="5" s="1"/>
  <c r="G5" i="4"/>
  <c r="E7" i="5" s="1"/>
  <c r="H5" i="4"/>
  <c r="F7" i="5" s="1"/>
  <c r="F6" i="4"/>
  <c r="D8" i="5" s="1"/>
  <c r="G6" i="4"/>
  <c r="E8" i="5" s="1"/>
  <c r="F7" i="4"/>
  <c r="H7" i="4"/>
  <c r="I8" i="4" s="1"/>
  <c r="G10" i="5" s="1"/>
  <c r="F8" i="4"/>
  <c r="D10" i="5" s="1"/>
  <c r="G8" i="4"/>
  <c r="E10" i="5" s="1"/>
  <c r="F9" i="4"/>
  <c r="H9" i="4"/>
  <c r="F10" i="4"/>
  <c r="D12" i="5" s="1"/>
  <c r="G10" i="4"/>
  <c r="E12" i="5" s="1"/>
  <c r="H11" i="4"/>
  <c r="I12" i="4" s="1"/>
  <c r="G14" i="5" s="1"/>
  <c r="F12" i="4"/>
  <c r="D14" i="5" s="1"/>
  <c r="G12" i="4"/>
  <c r="E14" i="5" s="1"/>
  <c r="H13" i="4"/>
  <c r="F15" i="5" s="1"/>
  <c r="F15" i="4"/>
  <c r="J15" i="4" s="1"/>
  <c r="H15" i="4"/>
  <c r="F17" i="5" s="1"/>
  <c r="F16" i="4"/>
  <c r="D18" i="5" s="1"/>
  <c r="G16" i="4"/>
  <c r="E18" i="5" s="1"/>
  <c r="F17" i="4"/>
  <c r="G17" i="4"/>
  <c r="E19" i="5" s="1"/>
  <c r="H17" i="4"/>
  <c r="I18" i="4" s="1"/>
  <c r="G20" i="5" s="1"/>
  <c r="F18" i="4"/>
  <c r="G18" i="4"/>
  <c r="E20" i="5" s="1"/>
  <c r="F19" i="4"/>
  <c r="J19" i="4" s="1"/>
  <c r="H19" i="4"/>
  <c r="I20" i="4" s="1"/>
  <c r="G22" i="5" s="1"/>
  <c r="F20" i="4"/>
  <c r="D22" i="5" s="1"/>
  <c r="G20" i="4"/>
  <c r="E22" i="5" s="1"/>
  <c r="F21" i="4"/>
  <c r="D23" i="5" s="1"/>
  <c r="G21" i="4"/>
  <c r="E23" i="5" s="1"/>
  <c r="H21" i="4"/>
  <c r="I22" i="4" s="1"/>
  <c r="G24" i="5" s="1"/>
  <c r="F22" i="4"/>
  <c r="J21" i="4" s="1"/>
  <c r="F23" i="4"/>
  <c r="D25" i="5" s="1"/>
  <c r="G23" i="4"/>
  <c r="E25" i="5" s="1"/>
  <c r="H23" i="4"/>
  <c r="I24" i="4" s="1"/>
  <c r="G26" i="5" s="1"/>
  <c r="F25" i="4"/>
  <c r="D27" i="5" s="1"/>
  <c r="G25" i="4"/>
  <c r="E27" i="5" s="1"/>
  <c r="H25" i="4"/>
  <c r="I26" i="4" s="1"/>
  <c r="G28" i="5" s="1"/>
  <c r="F26" i="4"/>
  <c r="H27" i="4"/>
  <c r="F29" i="4"/>
  <c r="F33" i="4" s="1"/>
  <c r="D35" i="5" s="1"/>
  <c r="G29" i="4"/>
  <c r="E31" i="5" s="1"/>
  <c r="H29" i="4"/>
  <c r="F31" i="5" s="1"/>
  <c r="F30" i="4"/>
  <c r="I30" i="4"/>
  <c r="G32" i="5" s="1"/>
  <c r="H33" i="4"/>
  <c r="F34" i="4"/>
  <c r="D36" i="5" s="1"/>
  <c r="B38" i="5"/>
  <c r="D38" i="5"/>
  <c r="K36" i="4"/>
  <c r="B39" i="5"/>
  <c r="D39" i="5"/>
  <c r="D40" i="5"/>
  <c r="A41" i="5"/>
  <c r="B41" i="5"/>
  <c r="A42" i="5"/>
  <c r="B42" i="5"/>
  <c r="D43" i="5"/>
  <c r="B44" i="5"/>
  <c r="F42" i="4"/>
  <c r="D44" i="5" s="1"/>
  <c r="B45" i="5"/>
  <c r="F43" i="4"/>
  <c r="D45" i="5" s="1"/>
  <c r="B46" i="5"/>
  <c r="B49" i="5"/>
  <c r="D49" i="5"/>
  <c r="B50" i="5"/>
  <c r="D50" i="5"/>
  <c r="D51" i="5"/>
  <c r="D52" i="5"/>
  <c r="A53" i="5"/>
  <c r="A54" i="5"/>
  <c r="D55" i="5"/>
  <c r="D58" i="5"/>
  <c r="D59" i="5"/>
  <c r="D60" i="5"/>
  <c r="D61" i="5"/>
  <c r="B62" i="5"/>
  <c r="D62" i="5"/>
  <c r="B63" i="5"/>
  <c r="D63" i="5"/>
  <c r="B64" i="5"/>
  <c r="D64" i="5"/>
  <c r="A65" i="5"/>
  <c r="B65" i="5"/>
  <c r="D65" i="5"/>
  <c r="A66" i="5"/>
  <c r="B66" i="5"/>
  <c r="D66" i="5"/>
  <c r="D67" i="5"/>
  <c r="D68" i="5"/>
  <c r="B69" i="5"/>
  <c r="D69" i="5"/>
  <c r="B70" i="5"/>
  <c r="D70" i="5"/>
  <c r="B71" i="5"/>
  <c r="D71" i="5"/>
  <c r="B72" i="5"/>
  <c r="D72" i="5"/>
  <c r="B73" i="5"/>
  <c r="F71" i="4"/>
  <c r="D73" i="5" s="1"/>
  <c r="B74" i="5"/>
  <c r="D74" i="5"/>
  <c r="B75" i="5"/>
  <c r="D75" i="5"/>
  <c r="B76" i="5"/>
  <c r="D76" i="5"/>
  <c r="D77" i="5"/>
  <c r="D78" i="5"/>
  <c r="D79" i="5"/>
  <c r="B80" i="5"/>
  <c r="D80" i="5"/>
  <c r="A81" i="5"/>
  <c r="D81" i="5"/>
  <c r="B82" i="5"/>
  <c r="D82" i="5"/>
  <c r="D83" i="5"/>
  <c r="D84" i="5"/>
  <c r="D85" i="5"/>
  <c r="A86" i="5"/>
  <c r="D86" i="5"/>
  <c r="B87" i="5"/>
  <c r="D87" i="5"/>
  <c r="D88" i="5"/>
  <c r="B89" i="5"/>
  <c r="D89" i="5"/>
  <c r="B90" i="5"/>
  <c r="D90" i="5"/>
  <c r="B91" i="5"/>
  <c r="D91" i="5"/>
  <c r="A92" i="5"/>
  <c r="D92" i="5"/>
  <c r="B93" i="5"/>
  <c r="D93" i="5"/>
  <c r="B94" i="5"/>
  <c r="D94" i="5"/>
  <c r="A95" i="5"/>
  <c r="A96" i="5"/>
  <c r="D96" i="5"/>
  <c r="B97" i="5"/>
  <c r="D97" i="5"/>
  <c r="D98" i="5"/>
  <c r="D99" i="5"/>
  <c r="D100" i="5"/>
  <c r="B101" i="5"/>
  <c r="D101" i="5"/>
  <c r="D102" i="5"/>
  <c r="D103" i="5"/>
  <c r="D104" i="5"/>
  <c r="B105" i="5"/>
  <c r="D105" i="5"/>
  <c r="B106" i="5"/>
  <c r="D106" i="5"/>
  <c r="B107" i="5"/>
  <c r="D107" i="5"/>
  <c r="B108" i="5"/>
  <c r="D108" i="5"/>
  <c r="F107" i="4"/>
  <c r="D109" i="5" s="1"/>
  <c r="B110" i="5"/>
  <c r="D110" i="5"/>
  <c r="B111" i="5"/>
  <c r="D111" i="5"/>
  <c r="B112" i="5"/>
  <c r="D112" i="5"/>
  <c r="B113" i="5"/>
  <c r="D113" i="5"/>
  <c r="B114" i="5"/>
  <c r="D114" i="5"/>
  <c r="B115" i="5"/>
  <c r="D115" i="5"/>
  <c r="A116" i="5"/>
  <c r="F114" i="4"/>
  <c r="D116" i="5" s="1"/>
  <c r="A117" i="5"/>
  <c r="F115" i="4"/>
  <c r="D117" i="5" s="1"/>
  <c r="D116" i="4"/>
  <c r="B118" i="5" s="1"/>
  <c r="F116" i="4"/>
  <c r="D117" i="4"/>
  <c r="B119" i="5" s="1"/>
  <c r="F117" i="4"/>
  <c r="D119" i="5" s="1"/>
  <c r="F118" i="4"/>
  <c r="D120" i="5" s="1"/>
  <c r="D119" i="4"/>
  <c r="B121" i="5" s="1"/>
  <c r="F119" i="4"/>
  <c r="D121" i="5" s="1"/>
  <c r="A122" i="5"/>
  <c r="F120" i="4"/>
  <c r="D122" i="5" s="1"/>
  <c r="A123" i="5"/>
  <c r="F121" i="4"/>
  <c r="D123" i="5" s="1"/>
  <c r="D122" i="4"/>
  <c r="B124" i="5" s="1"/>
  <c r="F122" i="4"/>
  <c r="D124" i="5" s="1"/>
  <c r="F123" i="4"/>
  <c r="D125" i="5" s="1"/>
  <c r="F124" i="4"/>
  <c r="D126" i="5" s="1"/>
  <c r="D125" i="4"/>
  <c r="B127" i="5" s="1"/>
  <c r="F125" i="4"/>
  <c r="D127" i="5" s="1"/>
  <c r="D126" i="4"/>
  <c r="B128" i="5" s="1"/>
  <c r="F126" i="4"/>
  <c r="D128" i="5" s="1"/>
  <c r="D127" i="4"/>
  <c r="B129" i="5" s="1"/>
  <c r="F127" i="4"/>
  <c r="F128" i="4"/>
  <c r="D130" i="5" s="1"/>
  <c r="D129" i="4"/>
  <c r="B131" i="5" s="1"/>
  <c r="F129" i="4"/>
  <c r="F130" i="4"/>
  <c r="D132" i="5" s="1"/>
  <c r="A133" i="5"/>
  <c r="F131" i="4"/>
  <c r="D133" i="5" s="1"/>
  <c r="D132" i="4"/>
  <c r="B134" i="5" s="1"/>
  <c r="F132" i="4"/>
  <c r="D134" i="5" s="1"/>
  <c r="D133" i="4"/>
  <c r="B135" i="5" s="1"/>
  <c r="F133" i="4"/>
  <c r="D135" i="5" s="1"/>
  <c r="F134" i="4"/>
  <c r="D136" i="5" s="1"/>
  <c r="D135" i="4"/>
  <c r="B137" i="5" s="1"/>
  <c r="F135" i="4"/>
  <c r="D137" i="5" s="1"/>
  <c r="D136" i="4"/>
  <c r="B138" i="5" s="1"/>
  <c r="F136" i="4"/>
  <c r="D138" i="5" s="1"/>
  <c r="D137" i="4"/>
  <c r="B139" i="5" s="1"/>
  <c r="F137" i="4"/>
  <c r="D139" i="5" s="1"/>
  <c r="A140" i="5"/>
  <c r="F138" i="4"/>
  <c r="D140" i="5" s="1"/>
  <c r="A141" i="5"/>
  <c r="F139" i="4"/>
  <c r="D141" i="5" s="1"/>
  <c r="D140" i="4"/>
  <c r="B142" i="5" s="1"/>
  <c r="F140" i="4"/>
  <c r="D142" i="5" s="1"/>
  <c r="D141" i="4"/>
  <c r="B143" i="5" s="1"/>
  <c r="F141" i="4"/>
  <c r="D142" i="4"/>
  <c r="B144" i="5" s="1"/>
  <c r="F142" i="4"/>
  <c r="D144" i="5" s="1"/>
  <c r="D143" i="4"/>
  <c r="B145" i="5" s="1"/>
  <c r="F143" i="4"/>
  <c r="D145" i="5" s="1"/>
  <c r="D144" i="4"/>
  <c r="B146" i="5" s="1"/>
  <c r="F144" i="4"/>
  <c r="D146" i="5" s="1"/>
  <c r="D145" i="4"/>
  <c r="B147" i="5" s="1"/>
  <c r="F145" i="4"/>
  <c r="D147" i="5" s="1"/>
  <c r="A148" i="5"/>
  <c r="F146" i="4"/>
  <c r="D148" i="5" s="1"/>
  <c r="D147" i="4"/>
  <c r="B149" i="5" s="1"/>
  <c r="F147" i="4"/>
  <c r="D149" i="5" s="1"/>
  <c r="D148" i="4"/>
  <c r="B150" i="5" s="1"/>
  <c r="F148" i="4"/>
  <c r="D150" i="5" s="1"/>
  <c r="D149" i="4"/>
  <c r="B151" i="5" s="1"/>
  <c r="F149" i="4"/>
  <c r="D151" i="5" s="1"/>
  <c r="D150" i="4"/>
  <c r="B152" i="5" s="1"/>
  <c r="F150" i="4"/>
  <c r="D152" i="5" s="1"/>
  <c r="D151" i="4"/>
  <c r="B153" i="5" s="1"/>
  <c r="F151" i="4"/>
  <c r="D153" i="5" s="1"/>
  <c r="D152" i="4"/>
  <c r="B154" i="5" s="1"/>
  <c r="F152" i="4"/>
  <c r="D154" i="5" s="1"/>
  <c r="F153" i="4"/>
  <c r="D154" i="4"/>
  <c r="B156" i="5" s="1"/>
  <c r="F154" i="4"/>
  <c r="D156" i="5" s="1"/>
  <c r="D155" i="4"/>
  <c r="B157" i="5" s="1"/>
  <c r="F155" i="4"/>
  <c r="D157" i="5" s="1"/>
  <c r="D156" i="4"/>
  <c r="B158" i="5" s="1"/>
  <c r="F156" i="4"/>
  <c r="D158" i="5" s="1"/>
  <c r="A159" i="5"/>
  <c r="F157" i="4"/>
  <c r="D159" i="5" s="1"/>
  <c r="D158" i="4"/>
  <c r="B160" i="5" s="1"/>
  <c r="F158" i="4"/>
  <c r="D160" i="5" s="1"/>
  <c r="G160" i="4"/>
  <c r="F161" i="4"/>
  <c r="F164" i="4" s="1"/>
  <c r="F163" i="4" s="1"/>
  <c r="D165" i="5" s="1"/>
  <c r="G161" i="4"/>
  <c r="E163" i="5" s="1"/>
  <c r="G162" i="4"/>
  <c r="E164" i="5" s="1"/>
  <c r="G165" i="4"/>
  <c r="F165" i="4" s="1"/>
  <c r="D167" i="5" s="1"/>
  <c r="F167" i="4"/>
  <c r="F168" i="4"/>
  <c r="D170" i="5" s="1"/>
  <c r="F169" i="4"/>
  <c r="D171" i="5" s="1"/>
  <c r="G173" i="4"/>
  <c r="E175" i="5" s="1"/>
  <c r="G175" i="4"/>
  <c r="J174" i="4" s="1"/>
  <c r="J175" i="4" s="1"/>
  <c r="L177" i="5" s="1"/>
  <c r="G177" i="4"/>
  <c r="E179" i="5" s="1"/>
  <c r="G181" i="4"/>
  <c r="E183" i="5" s="1"/>
  <c r="G183" i="4"/>
  <c r="J182" i="4" s="1"/>
  <c r="J183" i="4" s="1"/>
  <c r="L185" i="5" s="1"/>
  <c r="G187" i="4"/>
  <c r="E189" i="5" s="1"/>
  <c r="G191" i="4"/>
  <c r="F191" i="4" s="1"/>
  <c r="D193" i="5" s="1"/>
  <c r="G193" i="4"/>
  <c r="E195" i="5" s="1"/>
  <c r="G195" i="4"/>
  <c r="G201" i="4"/>
  <c r="G205" i="4"/>
  <c r="J204" i="4" s="1"/>
  <c r="J205" i="4" s="1"/>
  <c r="G209" i="4"/>
  <c r="G211" i="4"/>
  <c r="E213" i="5" s="1"/>
  <c r="G213" i="4"/>
  <c r="J212" i="4" s="1"/>
  <c r="J213" i="4" s="1"/>
  <c r="L215" i="5" s="1"/>
  <c r="G217" i="4"/>
  <c r="J216" i="4" s="1"/>
  <c r="J217" i="4" s="1"/>
  <c r="L219" i="5" s="1"/>
  <c r="G221" i="4"/>
  <c r="J220" i="4" s="1"/>
  <c r="J221" i="4" s="1"/>
  <c r="L223" i="5" s="1"/>
  <c r="G223" i="4"/>
  <c r="J222" i="4" s="1"/>
  <c r="J223" i="4" s="1"/>
  <c r="L225" i="5" s="1"/>
  <c r="F225" i="4"/>
  <c r="D227" i="5" s="1"/>
  <c r="F226" i="4"/>
  <c r="D228" i="5" s="1"/>
  <c r="G226" i="4"/>
  <c r="J225" i="4" s="1"/>
  <c r="F228" i="4"/>
  <c r="F230" i="4" s="1"/>
  <c r="G228" i="4"/>
  <c r="G230" i="4" s="1"/>
  <c r="E232" i="5" s="1"/>
  <c r="J235" i="4"/>
  <c r="L237" i="5" s="1"/>
  <c r="J237" i="4"/>
  <c r="J236" i="4" s="1"/>
  <c r="L238" i="5" s="1"/>
  <c r="G239" i="4"/>
  <c r="F250" i="4"/>
  <c r="D252" i="5" s="1"/>
  <c r="F252" i="4"/>
  <c r="D254" i="5" s="1"/>
  <c r="A1" i="9"/>
  <c r="A3" i="9"/>
  <c r="A3" i="5"/>
  <c r="B3" i="5"/>
  <c r="C3" i="5"/>
  <c r="D3" i="5"/>
  <c r="E3" i="5"/>
  <c r="F3" i="5"/>
  <c r="G3" i="5"/>
  <c r="L3" i="5"/>
  <c r="A4" i="5"/>
  <c r="B4" i="5"/>
  <c r="C4" i="5"/>
  <c r="D4" i="5"/>
  <c r="E4" i="5"/>
  <c r="F4" i="5"/>
  <c r="G4" i="5"/>
  <c r="L4" i="5"/>
  <c r="A5" i="5"/>
  <c r="B5" i="5"/>
  <c r="C5" i="5"/>
  <c r="G5" i="5"/>
  <c r="A6" i="5"/>
  <c r="B6" i="5"/>
  <c r="C6" i="5"/>
  <c r="F6" i="5"/>
  <c r="A7" i="5"/>
  <c r="B7" i="5"/>
  <c r="C7" i="5"/>
  <c r="G7" i="5"/>
  <c r="A8" i="5"/>
  <c r="B8" i="5"/>
  <c r="C8" i="5"/>
  <c r="F8" i="5"/>
  <c r="A9" i="5"/>
  <c r="B9" i="5"/>
  <c r="C9" i="5"/>
  <c r="G9" i="5"/>
  <c r="A10" i="5"/>
  <c r="B10" i="5"/>
  <c r="C10" i="5"/>
  <c r="F10" i="5"/>
  <c r="A11" i="5"/>
  <c r="B11" i="5"/>
  <c r="C11" i="5"/>
  <c r="G11" i="5"/>
  <c r="A12" i="5"/>
  <c r="B12" i="5"/>
  <c r="C12" i="5"/>
  <c r="F12" i="5"/>
  <c r="A13" i="5"/>
  <c r="B13" i="5"/>
  <c r="C13" i="5"/>
  <c r="G13" i="5"/>
  <c r="A14" i="5"/>
  <c r="B14" i="5"/>
  <c r="C14" i="5"/>
  <c r="F14" i="5"/>
  <c r="A15" i="5"/>
  <c r="B15" i="5"/>
  <c r="C15" i="5"/>
  <c r="D15" i="5"/>
  <c r="E15" i="5"/>
  <c r="G15" i="5"/>
  <c r="L15" i="5"/>
  <c r="A16" i="5"/>
  <c r="B16" i="5"/>
  <c r="C16" i="5"/>
  <c r="D16" i="5"/>
  <c r="E16" i="5"/>
  <c r="F16" i="5"/>
  <c r="L16" i="5"/>
  <c r="A17" i="5"/>
  <c r="B17" i="5"/>
  <c r="C17" i="5"/>
  <c r="G17" i="5"/>
  <c r="A18" i="5"/>
  <c r="B18" i="5"/>
  <c r="C18" i="5"/>
  <c r="F18" i="5"/>
  <c r="A19" i="5"/>
  <c r="B19" i="5"/>
  <c r="C19" i="5"/>
  <c r="G19" i="5"/>
  <c r="A20" i="5"/>
  <c r="B20" i="5"/>
  <c r="C20" i="5"/>
  <c r="D20" i="5"/>
  <c r="F20" i="5"/>
  <c r="A21" i="5"/>
  <c r="B21" i="5"/>
  <c r="C21" i="5"/>
  <c r="G21" i="5"/>
  <c r="A22" i="5"/>
  <c r="B22" i="5"/>
  <c r="C22" i="5"/>
  <c r="F22" i="5"/>
  <c r="A23" i="5"/>
  <c r="B23" i="5"/>
  <c r="C23" i="5"/>
  <c r="G23" i="5"/>
  <c r="A24" i="5"/>
  <c r="B24" i="5"/>
  <c r="C24" i="5"/>
  <c r="F24" i="5"/>
  <c r="A25" i="5"/>
  <c r="B25" i="5"/>
  <c r="C25" i="5"/>
  <c r="G25" i="5"/>
  <c r="A26" i="5"/>
  <c r="B26" i="5"/>
  <c r="C26" i="5"/>
  <c r="F26" i="5"/>
  <c r="A27" i="5"/>
  <c r="B27" i="5"/>
  <c r="C27" i="5"/>
  <c r="G27" i="5"/>
  <c r="A28" i="5"/>
  <c r="B28" i="5"/>
  <c r="C28" i="5"/>
  <c r="F28" i="5"/>
  <c r="A29" i="5"/>
  <c r="B29" i="5"/>
  <c r="C29" i="5"/>
  <c r="D29" i="5"/>
  <c r="E29" i="5"/>
  <c r="G29" i="5"/>
  <c r="L29" i="5"/>
  <c r="A30" i="5"/>
  <c r="B30" i="5"/>
  <c r="C30" i="5"/>
  <c r="D30" i="5"/>
  <c r="E30" i="5"/>
  <c r="F30" i="5"/>
  <c r="L30" i="5"/>
  <c r="A31" i="5"/>
  <c r="B31" i="5"/>
  <c r="C31" i="5"/>
  <c r="G31" i="5"/>
  <c r="A32" i="5"/>
  <c r="B32" i="5"/>
  <c r="C32" i="5"/>
  <c r="F32" i="5"/>
  <c r="A33" i="5"/>
  <c r="B33" i="5"/>
  <c r="C33" i="5"/>
  <c r="D33" i="5"/>
  <c r="E33" i="5"/>
  <c r="F33" i="5"/>
  <c r="G33" i="5"/>
  <c r="L33" i="5"/>
  <c r="A34" i="5"/>
  <c r="B34" i="5"/>
  <c r="C34" i="5"/>
  <c r="D34" i="5"/>
  <c r="E34" i="5"/>
  <c r="F34" i="5"/>
  <c r="G34" i="5"/>
  <c r="L34" i="5"/>
  <c r="A35" i="5"/>
  <c r="B35" i="5"/>
  <c r="C35" i="5"/>
  <c r="E35" i="5"/>
  <c r="G35" i="5"/>
  <c r="L35" i="5"/>
  <c r="A36" i="5"/>
  <c r="B36" i="5"/>
  <c r="C36" i="5"/>
  <c r="E36" i="5"/>
  <c r="F36" i="5"/>
  <c r="L36" i="5"/>
  <c r="A37" i="5"/>
  <c r="B37" i="5"/>
  <c r="C37" i="5"/>
  <c r="D37" i="5"/>
  <c r="E37" i="5"/>
  <c r="F37" i="5"/>
  <c r="G37" i="5"/>
  <c r="L37" i="5"/>
  <c r="A38" i="5"/>
  <c r="C38" i="5"/>
  <c r="E38" i="5"/>
  <c r="F38" i="5"/>
  <c r="G38" i="5"/>
  <c r="L38" i="5"/>
  <c r="A39" i="5"/>
  <c r="C39" i="5"/>
  <c r="E39" i="5"/>
  <c r="F39" i="5"/>
  <c r="G39" i="5"/>
  <c r="L39" i="5"/>
  <c r="A40" i="5"/>
  <c r="B40" i="5"/>
  <c r="C40" i="5"/>
  <c r="E40" i="5"/>
  <c r="F40" i="5"/>
  <c r="G40" i="5"/>
  <c r="L40" i="5"/>
  <c r="C41" i="5"/>
  <c r="D41" i="5"/>
  <c r="E41" i="5"/>
  <c r="F41" i="5"/>
  <c r="G41" i="5"/>
  <c r="L41" i="5"/>
  <c r="C42" i="5"/>
  <c r="D42" i="5"/>
  <c r="E42" i="5"/>
  <c r="F42" i="5"/>
  <c r="G42" i="5"/>
  <c r="L42" i="5"/>
  <c r="A43" i="5"/>
  <c r="B43" i="5"/>
  <c r="C43" i="5"/>
  <c r="E43" i="5"/>
  <c r="F43" i="5"/>
  <c r="G43" i="5"/>
  <c r="L43" i="5"/>
  <c r="A44" i="5"/>
  <c r="C44" i="5"/>
  <c r="E44" i="5"/>
  <c r="F44" i="5"/>
  <c r="G44" i="5"/>
  <c r="L44" i="5"/>
  <c r="A45" i="5"/>
  <c r="C45" i="5"/>
  <c r="E45" i="5"/>
  <c r="F45" i="5"/>
  <c r="G45" i="5"/>
  <c r="L45" i="5"/>
  <c r="A46" i="5"/>
  <c r="C46" i="5"/>
  <c r="D46" i="5"/>
  <c r="E46" i="5"/>
  <c r="F46" i="5"/>
  <c r="G46" i="5"/>
  <c r="L46" i="5"/>
  <c r="A47" i="5"/>
  <c r="B47" i="5"/>
  <c r="C47" i="5"/>
  <c r="D47" i="5"/>
  <c r="E47" i="5"/>
  <c r="F47" i="5"/>
  <c r="G47" i="5"/>
  <c r="L47" i="5"/>
  <c r="A48" i="5"/>
  <c r="B48" i="5"/>
  <c r="C48" i="5"/>
  <c r="D48" i="5"/>
  <c r="E48" i="5"/>
  <c r="F48" i="5"/>
  <c r="G48" i="5"/>
  <c r="L48" i="5"/>
  <c r="C49" i="5"/>
  <c r="E49" i="5"/>
  <c r="F49" i="5"/>
  <c r="G49" i="5"/>
  <c r="L49" i="5"/>
  <c r="A50" i="5"/>
  <c r="C50" i="5"/>
  <c r="E50" i="5"/>
  <c r="F50" i="5"/>
  <c r="G50" i="5"/>
  <c r="L50" i="5"/>
  <c r="A51" i="5"/>
  <c r="B51" i="5"/>
  <c r="C51" i="5"/>
  <c r="E51" i="5"/>
  <c r="F51" i="5"/>
  <c r="G51" i="5"/>
  <c r="L51" i="5"/>
  <c r="A52" i="5"/>
  <c r="B52" i="5"/>
  <c r="C52" i="5"/>
  <c r="E52" i="5"/>
  <c r="F52" i="5"/>
  <c r="G52" i="5"/>
  <c r="L52" i="5"/>
  <c r="B53" i="5"/>
  <c r="C53" i="5"/>
  <c r="D53" i="5"/>
  <c r="E53" i="5"/>
  <c r="F53" i="5"/>
  <c r="G53" i="5"/>
  <c r="L53" i="5"/>
  <c r="B54" i="5"/>
  <c r="C54" i="5"/>
  <c r="D54" i="5"/>
  <c r="E54" i="5"/>
  <c r="F54" i="5"/>
  <c r="G54" i="5"/>
  <c r="L54" i="5"/>
  <c r="A55" i="5"/>
  <c r="B55" i="5"/>
  <c r="C55" i="5"/>
  <c r="E55" i="5"/>
  <c r="F55" i="5"/>
  <c r="G55" i="5"/>
  <c r="L55" i="5"/>
  <c r="C56" i="5"/>
  <c r="D56" i="5"/>
  <c r="E56" i="5"/>
  <c r="F56" i="5"/>
  <c r="G56" i="5"/>
  <c r="L56" i="5"/>
  <c r="C57" i="5"/>
  <c r="D57" i="5"/>
  <c r="E57" i="5"/>
  <c r="F57" i="5"/>
  <c r="G57" i="5"/>
  <c r="L57" i="5"/>
  <c r="C58" i="5"/>
  <c r="E58" i="5"/>
  <c r="F58" i="5"/>
  <c r="G58" i="5"/>
  <c r="L58" i="5"/>
  <c r="A59" i="5"/>
  <c r="B59" i="5"/>
  <c r="C59" i="5"/>
  <c r="E59" i="5"/>
  <c r="F59" i="5"/>
  <c r="G59" i="5"/>
  <c r="L59" i="5"/>
  <c r="A60" i="5"/>
  <c r="B60" i="5"/>
  <c r="C60" i="5"/>
  <c r="E60" i="5"/>
  <c r="F60" i="5"/>
  <c r="G60" i="5"/>
  <c r="L60" i="5"/>
  <c r="C61" i="5"/>
  <c r="E61" i="5"/>
  <c r="F61" i="5"/>
  <c r="G61" i="5"/>
  <c r="L61" i="5"/>
  <c r="A62" i="5"/>
  <c r="C62" i="5"/>
  <c r="E62" i="5"/>
  <c r="F62" i="5"/>
  <c r="G62" i="5"/>
  <c r="L62" i="5"/>
  <c r="A63" i="5"/>
  <c r="C63" i="5"/>
  <c r="E63" i="5"/>
  <c r="F63" i="5"/>
  <c r="G63" i="5"/>
  <c r="L63" i="5"/>
  <c r="A64" i="5"/>
  <c r="C64" i="5"/>
  <c r="E64" i="5"/>
  <c r="F64" i="5"/>
  <c r="G64" i="5"/>
  <c r="L64" i="5"/>
  <c r="C65" i="5"/>
  <c r="E65" i="5"/>
  <c r="F65" i="5"/>
  <c r="G65" i="5"/>
  <c r="L65" i="5"/>
  <c r="C66" i="5"/>
  <c r="E66" i="5"/>
  <c r="F66" i="5"/>
  <c r="G66" i="5"/>
  <c r="L66" i="5"/>
  <c r="A67" i="5"/>
  <c r="B67" i="5"/>
  <c r="C67" i="5"/>
  <c r="E67" i="5"/>
  <c r="F67" i="5"/>
  <c r="G67" i="5"/>
  <c r="L67" i="5"/>
  <c r="C68" i="5"/>
  <c r="E68" i="5"/>
  <c r="F68" i="5"/>
  <c r="G68" i="5"/>
  <c r="L68" i="5"/>
  <c r="C69" i="5"/>
  <c r="E69" i="5"/>
  <c r="F69" i="5"/>
  <c r="G69" i="5"/>
  <c r="L69" i="5"/>
  <c r="A70" i="5"/>
  <c r="C70" i="5"/>
  <c r="E70" i="5"/>
  <c r="F70" i="5"/>
  <c r="G70" i="5"/>
  <c r="L70" i="5"/>
  <c r="C71" i="5"/>
  <c r="E71" i="5"/>
  <c r="F71" i="5"/>
  <c r="G71" i="5"/>
  <c r="L71" i="5"/>
  <c r="A72" i="5"/>
  <c r="C72" i="5"/>
  <c r="E72" i="5"/>
  <c r="F72" i="5"/>
  <c r="G72" i="5"/>
  <c r="L72" i="5"/>
  <c r="C73" i="5"/>
  <c r="E73" i="5"/>
  <c r="F73" i="5"/>
  <c r="G73" i="5"/>
  <c r="L73" i="5"/>
  <c r="C74" i="5"/>
  <c r="E74" i="5"/>
  <c r="F74" i="5"/>
  <c r="G74" i="5"/>
  <c r="L74" i="5"/>
  <c r="C75" i="5"/>
  <c r="E75" i="5"/>
  <c r="F75" i="5"/>
  <c r="G75" i="5"/>
  <c r="L75" i="5"/>
  <c r="A76" i="5"/>
  <c r="C76" i="5"/>
  <c r="E76" i="5"/>
  <c r="F76" i="5"/>
  <c r="G76" i="5"/>
  <c r="L76" i="5"/>
  <c r="C77" i="5"/>
  <c r="E77" i="5"/>
  <c r="F77" i="5"/>
  <c r="G77" i="5"/>
  <c r="L77" i="5"/>
  <c r="C78" i="5"/>
  <c r="E78" i="5"/>
  <c r="F78" i="5"/>
  <c r="G78" i="5"/>
  <c r="L78" i="5"/>
  <c r="C79" i="5"/>
  <c r="E79" i="5"/>
  <c r="F79" i="5"/>
  <c r="G79" i="5"/>
  <c r="L79" i="5"/>
  <c r="C80" i="5"/>
  <c r="E80" i="5"/>
  <c r="F80" i="5"/>
  <c r="G80" i="5"/>
  <c r="L80" i="5"/>
  <c r="C81" i="5"/>
  <c r="E81" i="5"/>
  <c r="F81" i="5"/>
  <c r="G81" i="5"/>
  <c r="L81" i="5"/>
  <c r="C82" i="5"/>
  <c r="E82" i="5"/>
  <c r="F82" i="5"/>
  <c r="G82" i="5"/>
  <c r="L82" i="5"/>
  <c r="C83" i="5"/>
  <c r="E83" i="5"/>
  <c r="F83" i="5"/>
  <c r="G83" i="5"/>
  <c r="L83" i="5"/>
  <c r="C84" i="5"/>
  <c r="E84" i="5"/>
  <c r="F84" i="5"/>
  <c r="G84" i="5"/>
  <c r="L84" i="5"/>
  <c r="C85" i="5"/>
  <c r="E85" i="5"/>
  <c r="F85" i="5"/>
  <c r="G85" i="5"/>
  <c r="L85" i="5"/>
  <c r="C86" i="5"/>
  <c r="E86" i="5"/>
  <c r="F86" i="5"/>
  <c r="G86" i="5"/>
  <c r="L86" i="5"/>
  <c r="C87" i="5"/>
  <c r="E87" i="5"/>
  <c r="F87" i="5"/>
  <c r="G87" i="5"/>
  <c r="L87" i="5"/>
  <c r="C88" i="5"/>
  <c r="E88" i="5"/>
  <c r="F88" i="5"/>
  <c r="G88" i="5"/>
  <c r="L88" i="5"/>
  <c r="C89" i="5"/>
  <c r="E89" i="5"/>
  <c r="F89" i="5"/>
  <c r="G89" i="5"/>
  <c r="L89" i="5"/>
  <c r="C90" i="5"/>
  <c r="E90" i="5"/>
  <c r="F90" i="5"/>
  <c r="G90" i="5"/>
  <c r="L90" i="5"/>
  <c r="C91" i="5"/>
  <c r="E91" i="5"/>
  <c r="F91" i="5"/>
  <c r="G91" i="5"/>
  <c r="L91" i="5"/>
  <c r="C92" i="5"/>
  <c r="E92" i="5"/>
  <c r="F92" i="5"/>
  <c r="G92" i="5"/>
  <c r="L92" i="5"/>
  <c r="C93" i="5"/>
  <c r="E93" i="5"/>
  <c r="F93" i="5"/>
  <c r="G93" i="5"/>
  <c r="L93" i="5"/>
  <c r="A94" i="5"/>
  <c r="C94" i="5"/>
  <c r="E94" i="5"/>
  <c r="F94" i="5"/>
  <c r="G94" i="5"/>
  <c r="L94" i="5"/>
  <c r="C95" i="5"/>
  <c r="D95" i="5"/>
  <c r="E95" i="5"/>
  <c r="F95" i="5"/>
  <c r="G95" i="5"/>
  <c r="L95" i="5"/>
  <c r="C96" i="5"/>
  <c r="E96" i="5"/>
  <c r="F96" i="5"/>
  <c r="G96" i="5"/>
  <c r="L96" i="5"/>
  <c r="C97" i="5"/>
  <c r="E97" i="5"/>
  <c r="F97" i="5"/>
  <c r="G97" i="5"/>
  <c r="L97" i="5"/>
  <c r="C98" i="5"/>
  <c r="E98" i="5"/>
  <c r="F98" i="5"/>
  <c r="G98" i="5"/>
  <c r="L98" i="5"/>
  <c r="C99" i="5"/>
  <c r="E99" i="5"/>
  <c r="F99" i="5"/>
  <c r="G99" i="5"/>
  <c r="L99" i="5"/>
  <c r="C100" i="5"/>
  <c r="E100" i="5"/>
  <c r="F100" i="5"/>
  <c r="G100" i="5"/>
  <c r="L100" i="5"/>
  <c r="C101" i="5"/>
  <c r="E101" i="5"/>
  <c r="F101" i="5"/>
  <c r="G101" i="5"/>
  <c r="L101" i="5"/>
  <c r="C102" i="5"/>
  <c r="E102" i="5"/>
  <c r="F102" i="5"/>
  <c r="G102" i="5"/>
  <c r="L102" i="5"/>
  <c r="C103" i="5"/>
  <c r="E103" i="5"/>
  <c r="F103" i="5"/>
  <c r="G103" i="5"/>
  <c r="L103" i="5"/>
  <c r="C104" i="5"/>
  <c r="E104" i="5"/>
  <c r="F104" i="5"/>
  <c r="G104" i="5"/>
  <c r="L104" i="5"/>
  <c r="C105" i="5"/>
  <c r="E105" i="5"/>
  <c r="F105" i="5"/>
  <c r="G105" i="5"/>
  <c r="L105" i="5"/>
  <c r="A106" i="5"/>
  <c r="C106" i="5"/>
  <c r="E106" i="5"/>
  <c r="F106" i="5"/>
  <c r="G106" i="5"/>
  <c r="L106" i="5"/>
  <c r="C107" i="5"/>
  <c r="E107" i="5"/>
  <c r="F107" i="5"/>
  <c r="G107" i="5"/>
  <c r="L107" i="5"/>
  <c r="C108" i="5"/>
  <c r="E108" i="5"/>
  <c r="F108" i="5"/>
  <c r="G108" i="5"/>
  <c r="L108" i="5"/>
  <c r="B109" i="5"/>
  <c r="C109" i="5"/>
  <c r="E109" i="5"/>
  <c r="F109" i="5"/>
  <c r="G109" i="5"/>
  <c r="L109" i="5"/>
  <c r="C110" i="5"/>
  <c r="E110" i="5"/>
  <c r="F110" i="5"/>
  <c r="G110" i="5"/>
  <c r="L110" i="5"/>
  <c r="A111" i="5"/>
  <c r="C111" i="5"/>
  <c r="E111" i="5"/>
  <c r="F111" i="5"/>
  <c r="G111" i="5"/>
  <c r="L111" i="5"/>
  <c r="C112" i="5"/>
  <c r="E112" i="5"/>
  <c r="F112" i="5"/>
  <c r="G112" i="5"/>
  <c r="L112" i="5"/>
  <c r="C113" i="5"/>
  <c r="E113" i="5"/>
  <c r="F113" i="5"/>
  <c r="G113" i="5"/>
  <c r="L113" i="5"/>
  <c r="A114" i="5"/>
  <c r="C114" i="5"/>
  <c r="E114" i="5"/>
  <c r="F114" i="5"/>
  <c r="G114" i="5"/>
  <c r="L114" i="5"/>
  <c r="C115" i="5"/>
  <c r="E115" i="5"/>
  <c r="F115" i="5"/>
  <c r="G115" i="5"/>
  <c r="L115" i="5"/>
  <c r="C116" i="5"/>
  <c r="E116" i="5"/>
  <c r="F116" i="5"/>
  <c r="G116" i="5"/>
  <c r="L116" i="5"/>
  <c r="C117" i="5"/>
  <c r="E117" i="5"/>
  <c r="F117" i="5"/>
  <c r="G117" i="5"/>
  <c r="L117" i="5"/>
  <c r="C118" i="5"/>
  <c r="D118" i="5"/>
  <c r="E118" i="5"/>
  <c r="F118" i="5"/>
  <c r="G118" i="5"/>
  <c r="L118" i="5"/>
  <c r="C119" i="5"/>
  <c r="E119" i="5"/>
  <c r="F119" i="5"/>
  <c r="G119" i="5"/>
  <c r="L119" i="5"/>
  <c r="C120" i="5"/>
  <c r="E120" i="5"/>
  <c r="F120" i="5"/>
  <c r="G120" i="5"/>
  <c r="L120" i="5"/>
  <c r="C121" i="5"/>
  <c r="E121" i="5"/>
  <c r="F121" i="5"/>
  <c r="G121" i="5"/>
  <c r="L121" i="5"/>
  <c r="C122" i="5"/>
  <c r="E122" i="5"/>
  <c r="F122" i="5"/>
  <c r="G122" i="5"/>
  <c r="L122" i="5"/>
  <c r="C123" i="5"/>
  <c r="E123" i="5"/>
  <c r="F123" i="5"/>
  <c r="G123" i="5"/>
  <c r="L123" i="5"/>
  <c r="C124" i="5"/>
  <c r="E124" i="5"/>
  <c r="F124" i="5"/>
  <c r="G124" i="5"/>
  <c r="L124" i="5"/>
  <c r="C125" i="5"/>
  <c r="E125" i="5"/>
  <c r="F125" i="5"/>
  <c r="G125" i="5"/>
  <c r="L125" i="5"/>
  <c r="C126" i="5"/>
  <c r="E126" i="5"/>
  <c r="F126" i="5"/>
  <c r="G126" i="5"/>
  <c r="L126" i="5"/>
  <c r="C127" i="5"/>
  <c r="E127" i="5"/>
  <c r="F127" i="5"/>
  <c r="G127" i="5"/>
  <c r="L127" i="5"/>
  <c r="C128" i="5"/>
  <c r="E128" i="5"/>
  <c r="F128" i="5"/>
  <c r="G128" i="5"/>
  <c r="L128" i="5"/>
  <c r="C129" i="5"/>
  <c r="D129" i="5"/>
  <c r="E129" i="5"/>
  <c r="F129" i="5"/>
  <c r="G129" i="5"/>
  <c r="L129" i="5"/>
  <c r="C130" i="5"/>
  <c r="E130" i="5"/>
  <c r="F130" i="5"/>
  <c r="G130" i="5"/>
  <c r="L130" i="5"/>
  <c r="C131" i="5"/>
  <c r="D131" i="5"/>
  <c r="E131" i="5"/>
  <c r="F131" i="5"/>
  <c r="G131" i="5"/>
  <c r="L131" i="5"/>
  <c r="C132" i="5"/>
  <c r="E132" i="5"/>
  <c r="F132" i="5"/>
  <c r="G132" i="5"/>
  <c r="L132" i="5"/>
  <c r="C133" i="5"/>
  <c r="E133" i="5"/>
  <c r="F133" i="5"/>
  <c r="G133" i="5"/>
  <c r="L133" i="5"/>
  <c r="C134" i="5"/>
  <c r="E134" i="5"/>
  <c r="F134" i="5"/>
  <c r="G134" i="5"/>
  <c r="L134" i="5"/>
  <c r="C135" i="5"/>
  <c r="E135" i="5"/>
  <c r="F135" i="5"/>
  <c r="G135" i="5"/>
  <c r="L135" i="5"/>
  <c r="C136" i="5"/>
  <c r="E136" i="5"/>
  <c r="F136" i="5"/>
  <c r="G136" i="5"/>
  <c r="L136" i="5"/>
  <c r="A137" i="5"/>
  <c r="C137" i="5"/>
  <c r="E137" i="5"/>
  <c r="F137" i="5"/>
  <c r="G137" i="5"/>
  <c r="L137" i="5"/>
  <c r="C138" i="5"/>
  <c r="E138" i="5"/>
  <c r="F138" i="5"/>
  <c r="G138" i="5"/>
  <c r="L138" i="5"/>
  <c r="C139" i="5"/>
  <c r="E139" i="5"/>
  <c r="F139" i="5"/>
  <c r="G139" i="5"/>
  <c r="L139" i="5"/>
  <c r="C140" i="5"/>
  <c r="E140" i="5"/>
  <c r="F140" i="5"/>
  <c r="G140" i="5"/>
  <c r="L140" i="5"/>
  <c r="C141" i="5"/>
  <c r="E141" i="5"/>
  <c r="F141" i="5"/>
  <c r="G141" i="5"/>
  <c r="L141" i="5"/>
  <c r="C142" i="5"/>
  <c r="E142" i="5"/>
  <c r="F142" i="5"/>
  <c r="G142" i="5"/>
  <c r="L142" i="5"/>
  <c r="C143" i="5"/>
  <c r="D143" i="5"/>
  <c r="E143" i="5"/>
  <c r="F143" i="5"/>
  <c r="G143" i="5"/>
  <c r="L143" i="5"/>
  <c r="C144" i="5"/>
  <c r="E144" i="5"/>
  <c r="F144" i="5"/>
  <c r="G144" i="5"/>
  <c r="L144" i="5"/>
  <c r="C145" i="5"/>
  <c r="E145" i="5"/>
  <c r="F145" i="5"/>
  <c r="G145" i="5"/>
  <c r="L145" i="5"/>
  <c r="C146" i="5"/>
  <c r="E146" i="5"/>
  <c r="F146" i="5"/>
  <c r="G146" i="5"/>
  <c r="L146" i="5"/>
  <c r="C147" i="5"/>
  <c r="E147" i="5"/>
  <c r="F147" i="5"/>
  <c r="G147" i="5"/>
  <c r="L147" i="5"/>
  <c r="C148" i="5"/>
  <c r="E148" i="5"/>
  <c r="F148" i="5"/>
  <c r="G148" i="5"/>
  <c r="L148" i="5"/>
  <c r="C149" i="5"/>
  <c r="E149" i="5"/>
  <c r="F149" i="5"/>
  <c r="G149" i="5"/>
  <c r="L149" i="5"/>
  <c r="C150" i="5"/>
  <c r="E150" i="5"/>
  <c r="F150" i="5"/>
  <c r="G150" i="5"/>
  <c r="L150" i="5"/>
  <c r="C151" i="5"/>
  <c r="E151" i="5"/>
  <c r="F151" i="5"/>
  <c r="G151" i="5"/>
  <c r="L151" i="5"/>
  <c r="C152" i="5"/>
  <c r="E152" i="5"/>
  <c r="F152" i="5"/>
  <c r="G152" i="5"/>
  <c r="L152" i="5"/>
  <c r="C153" i="5"/>
  <c r="E153" i="5"/>
  <c r="F153" i="5"/>
  <c r="G153" i="5"/>
  <c r="L153" i="5"/>
  <c r="C154" i="5"/>
  <c r="E154" i="5"/>
  <c r="F154" i="5"/>
  <c r="G154" i="5"/>
  <c r="L154" i="5"/>
  <c r="C155" i="5"/>
  <c r="D155" i="5"/>
  <c r="E155" i="5"/>
  <c r="F155" i="5"/>
  <c r="G155" i="5"/>
  <c r="L155" i="5"/>
  <c r="C156" i="5"/>
  <c r="E156" i="5"/>
  <c r="F156" i="5"/>
  <c r="G156" i="5"/>
  <c r="L156" i="5"/>
  <c r="C157" i="5"/>
  <c r="E157" i="5"/>
  <c r="F157" i="5"/>
  <c r="G157" i="5"/>
  <c r="L157" i="5"/>
  <c r="C158" i="5"/>
  <c r="E158" i="5"/>
  <c r="F158" i="5"/>
  <c r="G158" i="5"/>
  <c r="L158" i="5"/>
  <c r="C159" i="5"/>
  <c r="E159" i="5"/>
  <c r="F159" i="5"/>
  <c r="G159" i="5"/>
  <c r="L159" i="5"/>
  <c r="C160" i="5"/>
  <c r="E160" i="5"/>
  <c r="F160" i="5"/>
  <c r="G160" i="5"/>
  <c r="L160" i="5"/>
  <c r="A161" i="5"/>
  <c r="B161" i="5"/>
  <c r="C161" i="5"/>
  <c r="D161" i="5"/>
  <c r="E161" i="5"/>
  <c r="F161" i="5"/>
  <c r="G161" i="5"/>
  <c r="L161" i="5"/>
  <c r="A162" i="5"/>
  <c r="B162" i="5"/>
  <c r="C162" i="5"/>
  <c r="F162" i="5"/>
  <c r="G162" i="5"/>
  <c r="A163" i="5"/>
  <c r="B163" i="5"/>
  <c r="C163" i="5"/>
  <c r="D163" i="5"/>
  <c r="F163" i="5"/>
  <c r="A164" i="5"/>
  <c r="B164" i="5"/>
  <c r="C164" i="5"/>
  <c r="F164" i="5"/>
  <c r="G164" i="5"/>
  <c r="A165" i="5"/>
  <c r="B165" i="5"/>
  <c r="C165" i="5"/>
  <c r="F165" i="5"/>
  <c r="A166" i="5"/>
  <c r="B166" i="5"/>
  <c r="C166" i="5"/>
  <c r="G166" i="5"/>
  <c r="L166" i="5"/>
  <c r="A167" i="5"/>
  <c r="B167" i="5"/>
  <c r="C167" i="5"/>
  <c r="F167" i="5"/>
  <c r="G167" i="5"/>
  <c r="L167" i="5"/>
  <c r="A168" i="5"/>
  <c r="B168" i="5"/>
  <c r="C168" i="5"/>
  <c r="E168" i="5"/>
  <c r="G168" i="5"/>
  <c r="L168" i="5"/>
  <c r="A169" i="5"/>
  <c r="B169" i="5"/>
  <c r="C169" i="5"/>
  <c r="D169" i="5"/>
  <c r="E169" i="5"/>
  <c r="F169" i="5"/>
  <c r="G169" i="5"/>
  <c r="L169" i="5"/>
  <c r="A170" i="5"/>
  <c r="B170" i="5"/>
  <c r="C170" i="5"/>
  <c r="E170" i="5"/>
  <c r="G170" i="5"/>
  <c r="L170" i="5"/>
  <c r="A171" i="5"/>
  <c r="B171" i="5"/>
  <c r="C171" i="5"/>
  <c r="E171" i="5"/>
  <c r="F171" i="5"/>
  <c r="G171" i="5"/>
  <c r="L171" i="5"/>
  <c r="A172" i="5"/>
  <c r="B172" i="5"/>
  <c r="C172" i="5"/>
  <c r="G172" i="5"/>
  <c r="A173" i="5"/>
  <c r="B173" i="5"/>
  <c r="C173" i="5"/>
  <c r="F173" i="5"/>
  <c r="G173" i="5"/>
  <c r="A174" i="5"/>
  <c r="B174" i="5"/>
  <c r="C174" i="5"/>
  <c r="G174" i="5"/>
  <c r="A175" i="5"/>
  <c r="B175" i="5"/>
  <c r="C175" i="5"/>
  <c r="F175" i="5"/>
  <c r="G175" i="5"/>
  <c r="A176" i="5"/>
  <c r="B176" i="5"/>
  <c r="C176" i="5"/>
  <c r="G176" i="5"/>
  <c r="A177" i="5"/>
  <c r="B177" i="5"/>
  <c r="C177" i="5"/>
  <c r="F177" i="5"/>
  <c r="G177" i="5"/>
  <c r="A178" i="5"/>
  <c r="B178" i="5"/>
  <c r="C178" i="5"/>
  <c r="G178" i="5"/>
  <c r="A179" i="5"/>
  <c r="B179" i="5"/>
  <c r="C179" i="5"/>
  <c r="F179" i="5"/>
  <c r="G179" i="5"/>
  <c r="A180" i="5"/>
  <c r="B180" i="5"/>
  <c r="C180" i="5"/>
  <c r="G180" i="5"/>
  <c r="A181" i="5"/>
  <c r="B181" i="5"/>
  <c r="C181" i="5"/>
  <c r="F181" i="5"/>
  <c r="G181" i="5"/>
  <c r="A182" i="5"/>
  <c r="B182" i="5"/>
  <c r="C182" i="5"/>
  <c r="G182" i="5"/>
  <c r="A183" i="5"/>
  <c r="B183" i="5"/>
  <c r="C183" i="5"/>
  <c r="F183" i="5"/>
  <c r="G183" i="5"/>
  <c r="A184" i="5"/>
  <c r="B184" i="5"/>
  <c r="C184" i="5"/>
  <c r="G184" i="5"/>
  <c r="A185" i="5"/>
  <c r="B185" i="5"/>
  <c r="C185" i="5"/>
  <c r="F185" i="5"/>
  <c r="G185" i="5"/>
  <c r="A186" i="5"/>
  <c r="B186" i="5"/>
  <c r="C186" i="5"/>
  <c r="G186" i="5"/>
  <c r="A187" i="5"/>
  <c r="B187" i="5"/>
  <c r="C187" i="5"/>
  <c r="F187" i="5"/>
  <c r="G187" i="5"/>
  <c r="A188" i="5"/>
  <c r="B188" i="5"/>
  <c r="C188" i="5"/>
  <c r="G188" i="5"/>
  <c r="A189" i="5"/>
  <c r="B189" i="5"/>
  <c r="C189" i="5"/>
  <c r="F189" i="5"/>
  <c r="G189" i="5"/>
  <c r="A190" i="5"/>
  <c r="B190" i="5"/>
  <c r="C190" i="5"/>
  <c r="D190" i="5"/>
  <c r="E190" i="5"/>
  <c r="G190" i="5"/>
  <c r="L190" i="5"/>
  <c r="A191" i="5"/>
  <c r="B191" i="5"/>
  <c r="C191" i="5"/>
  <c r="D191" i="5"/>
  <c r="E191" i="5"/>
  <c r="F191" i="5"/>
  <c r="G191" i="5"/>
  <c r="L191" i="5"/>
  <c r="A192" i="5"/>
  <c r="B192" i="5"/>
  <c r="C192" i="5"/>
  <c r="F192" i="5"/>
  <c r="G192" i="5"/>
  <c r="A193" i="5"/>
  <c r="B193" i="5"/>
  <c r="C193" i="5"/>
  <c r="F193" i="5"/>
  <c r="G193" i="5"/>
  <c r="A194" i="5"/>
  <c r="B194" i="5"/>
  <c r="C194" i="5"/>
  <c r="G194" i="5"/>
  <c r="A195" i="5"/>
  <c r="B195" i="5"/>
  <c r="C195" i="5"/>
  <c r="F195" i="5"/>
  <c r="G195" i="5"/>
  <c r="A196" i="5"/>
  <c r="B196" i="5"/>
  <c r="C196" i="5"/>
  <c r="G196" i="5"/>
  <c r="A197" i="5"/>
  <c r="B197" i="5"/>
  <c r="C197" i="5"/>
  <c r="F197" i="5"/>
  <c r="G197" i="5"/>
  <c r="A198" i="5"/>
  <c r="B198" i="5"/>
  <c r="C198" i="5"/>
  <c r="G198" i="5"/>
  <c r="A199" i="5"/>
  <c r="B199" i="5"/>
  <c r="C199" i="5"/>
  <c r="F199" i="5"/>
  <c r="G199" i="5"/>
  <c r="A200" i="5"/>
  <c r="B200" i="5"/>
  <c r="C200" i="5"/>
  <c r="G200" i="5"/>
  <c r="A201" i="5"/>
  <c r="B201" i="5"/>
  <c r="C201" i="5"/>
  <c r="F201" i="5"/>
  <c r="G201" i="5"/>
  <c r="A202" i="5"/>
  <c r="B202" i="5"/>
  <c r="C202" i="5"/>
  <c r="G202" i="5"/>
  <c r="A203" i="5"/>
  <c r="B203" i="5"/>
  <c r="C203" i="5"/>
  <c r="F203" i="5"/>
  <c r="G203" i="5"/>
  <c r="A204" i="5"/>
  <c r="B204" i="5"/>
  <c r="C204" i="5"/>
  <c r="G204" i="5"/>
  <c r="A205" i="5"/>
  <c r="B205" i="5"/>
  <c r="C205" i="5"/>
  <c r="F205" i="5"/>
  <c r="G205" i="5"/>
  <c r="A206" i="5"/>
  <c r="B206" i="5"/>
  <c r="C206" i="5"/>
  <c r="G206" i="5"/>
  <c r="A207" i="5"/>
  <c r="B207" i="5"/>
  <c r="C207" i="5"/>
  <c r="F207" i="5"/>
  <c r="G207" i="5"/>
  <c r="L207" i="5"/>
  <c r="A208" i="5"/>
  <c r="B208" i="5"/>
  <c r="C208" i="5"/>
  <c r="G208" i="5"/>
  <c r="A209" i="5"/>
  <c r="B209" i="5"/>
  <c r="C209" i="5"/>
  <c r="F209" i="5"/>
  <c r="G209" i="5"/>
  <c r="A210" i="5"/>
  <c r="B210" i="5"/>
  <c r="C210" i="5"/>
  <c r="G210" i="5"/>
  <c r="A211" i="5"/>
  <c r="B211" i="5"/>
  <c r="C211" i="5"/>
  <c r="F211" i="5"/>
  <c r="G211" i="5"/>
  <c r="A212" i="5"/>
  <c r="B212" i="5"/>
  <c r="C212" i="5"/>
  <c r="G212" i="5"/>
  <c r="A213" i="5"/>
  <c r="B213" i="5"/>
  <c r="C213" i="5"/>
  <c r="F213" i="5"/>
  <c r="G213" i="5"/>
  <c r="A214" i="5"/>
  <c r="B214" i="5"/>
  <c r="C214" i="5"/>
  <c r="G214" i="5"/>
  <c r="A215" i="5"/>
  <c r="B215" i="5"/>
  <c r="C215" i="5"/>
  <c r="F215" i="5"/>
  <c r="G215" i="5"/>
  <c r="A216" i="5"/>
  <c r="B216" i="5"/>
  <c r="C216" i="5"/>
  <c r="G216" i="5"/>
  <c r="A217" i="5"/>
  <c r="B217" i="5"/>
  <c r="C217" i="5"/>
  <c r="F217" i="5"/>
  <c r="G217" i="5"/>
  <c r="A218" i="5"/>
  <c r="B218" i="5"/>
  <c r="C218" i="5"/>
  <c r="G218" i="5"/>
  <c r="A219" i="5"/>
  <c r="B219" i="5"/>
  <c r="C219" i="5"/>
  <c r="F219" i="5"/>
  <c r="G219" i="5"/>
  <c r="A220" i="5"/>
  <c r="B220" i="5"/>
  <c r="C220" i="5"/>
  <c r="G220" i="5"/>
  <c r="A221" i="5"/>
  <c r="B221" i="5"/>
  <c r="C221" i="5"/>
  <c r="F221" i="5"/>
  <c r="G221" i="5"/>
  <c r="A222" i="5"/>
  <c r="B222" i="5"/>
  <c r="C222" i="5"/>
  <c r="G222" i="5"/>
  <c r="A223" i="5"/>
  <c r="B223" i="5"/>
  <c r="C223" i="5"/>
  <c r="F223" i="5"/>
  <c r="G223" i="5"/>
  <c r="A224" i="5"/>
  <c r="B224" i="5"/>
  <c r="C224" i="5"/>
  <c r="G224" i="5"/>
  <c r="A225" i="5"/>
  <c r="B225" i="5"/>
  <c r="C225" i="5"/>
  <c r="F225" i="5"/>
  <c r="G225" i="5"/>
  <c r="A226" i="5"/>
  <c r="B226" i="5"/>
  <c r="C226" i="5"/>
  <c r="D226" i="5"/>
  <c r="E226" i="5"/>
  <c r="F226" i="5"/>
  <c r="G226" i="5"/>
  <c r="L226" i="5"/>
  <c r="A227" i="5"/>
  <c r="B227" i="5"/>
  <c r="C227" i="5"/>
  <c r="F227" i="5"/>
  <c r="G227" i="5"/>
  <c r="A228" i="5"/>
  <c r="B228" i="5"/>
  <c r="C228" i="5"/>
  <c r="F228" i="5"/>
  <c r="A229" i="5"/>
  <c r="B229" i="5"/>
  <c r="C229" i="5"/>
  <c r="D229" i="5"/>
  <c r="E229" i="5"/>
  <c r="F229" i="5"/>
  <c r="G229" i="5"/>
  <c r="L229" i="5"/>
  <c r="A230" i="5"/>
  <c r="B230" i="5"/>
  <c r="C230" i="5"/>
  <c r="G230" i="5"/>
  <c r="A231" i="5"/>
  <c r="B231" i="5"/>
  <c r="C231" i="5"/>
  <c r="F231" i="5"/>
  <c r="G231" i="5"/>
  <c r="A232" i="5"/>
  <c r="B232" i="5"/>
  <c r="C232" i="5"/>
  <c r="G232" i="5"/>
  <c r="A233" i="5"/>
  <c r="B233" i="5"/>
  <c r="C233" i="5"/>
  <c r="F233" i="5"/>
  <c r="G233" i="5"/>
  <c r="A234" i="5"/>
  <c r="B234" i="5"/>
  <c r="C234" i="5"/>
  <c r="G234" i="5"/>
  <c r="A235" i="5"/>
  <c r="B235" i="5"/>
  <c r="C235" i="5"/>
  <c r="F235" i="5"/>
  <c r="G235" i="5"/>
  <c r="A236" i="5"/>
  <c r="B236" i="5"/>
  <c r="C236" i="5"/>
  <c r="G236" i="5"/>
  <c r="L236" i="5"/>
  <c r="A237" i="5"/>
  <c r="B237" i="5"/>
  <c r="C237" i="5"/>
  <c r="F237" i="5"/>
  <c r="G237" i="5"/>
  <c r="A238" i="5"/>
  <c r="B238" i="5"/>
  <c r="C238" i="5"/>
  <c r="G238" i="5"/>
  <c r="A239" i="5"/>
  <c r="B239" i="5"/>
  <c r="C239" i="5"/>
  <c r="E239" i="5"/>
  <c r="F239" i="5"/>
  <c r="G239" i="5"/>
  <c r="A240" i="5"/>
  <c r="B240" i="5"/>
  <c r="C240" i="5"/>
  <c r="G240" i="5"/>
  <c r="A241" i="5"/>
  <c r="B241" i="5"/>
  <c r="C241" i="5"/>
  <c r="F241" i="5"/>
  <c r="G241" i="5"/>
  <c r="A242" i="5"/>
  <c r="B242" i="5"/>
  <c r="C242" i="5"/>
  <c r="G242" i="5"/>
  <c r="A243" i="5"/>
  <c r="B243" i="5"/>
  <c r="C243" i="5"/>
  <c r="F243" i="5"/>
  <c r="G243" i="5"/>
  <c r="A244" i="5"/>
  <c r="B244" i="5"/>
  <c r="C244" i="5"/>
  <c r="G244" i="5"/>
  <c r="A245" i="5"/>
  <c r="B245" i="5"/>
  <c r="C245" i="5"/>
  <c r="F245" i="5"/>
  <c r="G245" i="5"/>
  <c r="A246" i="5"/>
  <c r="B246" i="5"/>
  <c r="C246" i="5"/>
  <c r="G246" i="5"/>
  <c r="A247" i="5"/>
  <c r="B247" i="5"/>
  <c r="C247" i="5"/>
  <c r="F247" i="5"/>
  <c r="G247" i="5"/>
  <c r="A248" i="5"/>
  <c r="B248" i="5"/>
  <c r="C248" i="5"/>
  <c r="F248" i="5"/>
  <c r="G248" i="5"/>
  <c r="A249" i="5"/>
  <c r="B249" i="5"/>
  <c r="C249" i="5"/>
  <c r="F249" i="5"/>
  <c r="A250" i="5"/>
  <c r="B250" i="5"/>
  <c r="C250" i="5"/>
  <c r="F250" i="5"/>
  <c r="G250" i="5"/>
  <c r="A251" i="5"/>
  <c r="B251" i="5"/>
  <c r="C251" i="5"/>
  <c r="F251" i="5"/>
  <c r="A252" i="5"/>
  <c r="B252" i="5"/>
  <c r="C252" i="5"/>
  <c r="E252" i="5"/>
  <c r="F252" i="5"/>
  <c r="G252" i="5"/>
  <c r="L252" i="5"/>
  <c r="A253" i="5"/>
  <c r="B253" i="5"/>
  <c r="C253" i="5"/>
  <c r="E253" i="5"/>
  <c r="F253" i="5"/>
  <c r="L253" i="5"/>
  <c r="A254" i="5"/>
  <c r="B254" i="5"/>
  <c r="C254" i="5"/>
  <c r="E254" i="5"/>
  <c r="F254" i="5"/>
  <c r="G254" i="5"/>
  <c r="L254" i="5"/>
  <c r="A255" i="5"/>
  <c r="B255" i="5"/>
  <c r="C255" i="5"/>
  <c r="E255" i="5"/>
  <c r="F255" i="5"/>
  <c r="L255" i="5"/>
  <c r="A256" i="5"/>
  <c r="B256" i="5"/>
  <c r="C256" i="5"/>
  <c r="F256" i="5"/>
  <c r="G256" i="5"/>
  <c r="A257" i="5"/>
  <c r="B257" i="5"/>
  <c r="C257" i="5"/>
  <c r="F257" i="5"/>
  <c r="A258" i="5"/>
  <c r="B258" i="5"/>
  <c r="C258" i="5"/>
  <c r="F258" i="5"/>
  <c r="G258" i="5"/>
  <c r="A259" i="5"/>
  <c r="B259" i="5"/>
  <c r="C259" i="5"/>
  <c r="F259" i="5"/>
  <c r="A260" i="5"/>
  <c r="B260" i="5"/>
  <c r="C260" i="5"/>
  <c r="D260" i="5"/>
  <c r="E260" i="5"/>
  <c r="F260" i="5"/>
  <c r="G260" i="5"/>
  <c r="L260" i="5"/>
  <c r="A261" i="5"/>
  <c r="B261" i="5"/>
  <c r="C261" i="5"/>
  <c r="D261" i="5"/>
  <c r="E261" i="5"/>
  <c r="F261" i="5"/>
  <c r="G261" i="5"/>
  <c r="L261" i="5"/>
  <c r="A262" i="5"/>
  <c r="B262" i="5"/>
  <c r="C262" i="5"/>
  <c r="D262" i="5"/>
  <c r="E262" i="5"/>
  <c r="F262" i="5"/>
  <c r="G262" i="5"/>
  <c r="L262" i="5"/>
  <c r="A263" i="5"/>
  <c r="B263" i="5"/>
  <c r="C263" i="5"/>
  <c r="D263" i="5"/>
  <c r="E263" i="5"/>
  <c r="F263" i="5"/>
  <c r="G263" i="5"/>
  <c r="L263" i="5"/>
  <c r="A264" i="5"/>
  <c r="B264" i="5"/>
  <c r="C264" i="5"/>
  <c r="D264" i="5"/>
  <c r="E264" i="5"/>
  <c r="F264" i="5"/>
  <c r="G264" i="5"/>
  <c r="L264" i="5"/>
  <c r="A265" i="5"/>
  <c r="B265" i="5"/>
  <c r="C265" i="5"/>
  <c r="D265" i="5"/>
  <c r="E265" i="5"/>
  <c r="F265" i="5"/>
  <c r="G265" i="5"/>
  <c r="L265" i="5"/>
  <c r="A266" i="5"/>
  <c r="B266" i="5"/>
  <c r="C266" i="5"/>
  <c r="D266" i="5"/>
  <c r="E266" i="5"/>
  <c r="F266" i="5"/>
  <c r="G266" i="5"/>
  <c r="L266" i="5"/>
  <c r="A267" i="5"/>
  <c r="B267" i="5"/>
  <c r="C267" i="5"/>
  <c r="D267" i="5"/>
  <c r="E267" i="5"/>
  <c r="F267" i="5"/>
  <c r="G267" i="5"/>
  <c r="L267" i="5"/>
  <c r="A268" i="5"/>
  <c r="B268" i="5"/>
  <c r="C268" i="5"/>
  <c r="D268" i="5"/>
  <c r="E268" i="5"/>
  <c r="F268" i="5"/>
  <c r="G268" i="5"/>
  <c r="L268" i="5"/>
  <c r="A269" i="5"/>
  <c r="B269" i="5"/>
  <c r="C269" i="5"/>
  <c r="D269" i="5"/>
  <c r="E269" i="5"/>
  <c r="F269" i="5"/>
  <c r="G269" i="5"/>
  <c r="L269" i="5"/>
  <c r="A270" i="5"/>
  <c r="B270" i="5"/>
  <c r="C270" i="5"/>
  <c r="D270" i="5"/>
  <c r="E270" i="5"/>
  <c r="F270" i="5"/>
  <c r="G270" i="5"/>
  <c r="L270" i="5"/>
  <c r="A271" i="5"/>
  <c r="B271" i="5"/>
  <c r="C271" i="5"/>
  <c r="D271" i="5"/>
  <c r="E271" i="5"/>
  <c r="F271" i="5"/>
  <c r="G271" i="5"/>
  <c r="L271" i="5"/>
  <c r="A272" i="5"/>
  <c r="B272" i="5"/>
  <c r="C272" i="5"/>
  <c r="D272" i="5"/>
  <c r="E272" i="5"/>
  <c r="F272" i="5"/>
  <c r="G272" i="5"/>
  <c r="L272" i="5"/>
  <c r="A273" i="5"/>
  <c r="B273" i="5"/>
  <c r="C273" i="5"/>
  <c r="D273" i="5"/>
  <c r="E273" i="5"/>
  <c r="F273" i="5"/>
  <c r="G273" i="5"/>
  <c r="L273" i="5"/>
  <c r="A274" i="5"/>
  <c r="B274" i="5"/>
  <c r="C274" i="5"/>
  <c r="D274" i="5"/>
  <c r="E274" i="5"/>
  <c r="F274" i="5"/>
  <c r="G274" i="5"/>
  <c r="L274" i="5"/>
  <c r="A275" i="5"/>
  <c r="B275" i="5"/>
  <c r="C275" i="5"/>
  <c r="D275" i="5"/>
  <c r="E275" i="5"/>
  <c r="F275" i="5"/>
  <c r="G275" i="5"/>
  <c r="L275" i="5"/>
  <c r="A276" i="5"/>
  <c r="B276" i="5"/>
  <c r="C276" i="5"/>
  <c r="D276" i="5"/>
  <c r="E276" i="5"/>
  <c r="F276" i="5"/>
  <c r="G276" i="5"/>
  <c r="L276" i="5"/>
  <c r="A277" i="5"/>
  <c r="B277" i="5"/>
  <c r="C277" i="5"/>
  <c r="D277" i="5"/>
  <c r="E277" i="5"/>
  <c r="F277" i="5"/>
  <c r="G277" i="5"/>
  <c r="L277" i="5"/>
  <c r="A278" i="5"/>
  <c r="B278" i="5"/>
  <c r="C278" i="5"/>
  <c r="D278" i="5"/>
  <c r="E278" i="5"/>
  <c r="F278" i="5"/>
  <c r="G278" i="5"/>
  <c r="L278" i="5"/>
  <c r="A279" i="5"/>
  <c r="B279" i="5"/>
  <c r="C279" i="5"/>
  <c r="D279" i="5"/>
  <c r="E279" i="5"/>
  <c r="F279" i="5"/>
  <c r="G279" i="5"/>
  <c r="L279" i="5"/>
  <c r="A280" i="5"/>
  <c r="B280" i="5"/>
  <c r="C280" i="5"/>
  <c r="D280" i="5"/>
  <c r="E280" i="5"/>
  <c r="F280" i="5"/>
  <c r="G280" i="5"/>
  <c r="L280" i="5"/>
  <c r="A281" i="5"/>
  <c r="B281" i="5"/>
  <c r="C281" i="5"/>
  <c r="D281" i="5"/>
  <c r="E281" i="5"/>
  <c r="F281" i="5"/>
  <c r="G281" i="5"/>
  <c r="L281" i="5"/>
  <c r="A282" i="5"/>
  <c r="B282" i="5"/>
  <c r="C282" i="5"/>
  <c r="D282" i="5"/>
  <c r="E282" i="5"/>
  <c r="F282" i="5"/>
  <c r="G282" i="5"/>
  <c r="L282" i="5"/>
  <c r="A283" i="5"/>
  <c r="B283" i="5"/>
  <c r="C283" i="5"/>
  <c r="D283" i="5"/>
  <c r="E283" i="5"/>
  <c r="F283" i="5"/>
  <c r="G283" i="5"/>
  <c r="L283" i="5"/>
  <c r="A284" i="5"/>
  <c r="B284" i="5"/>
  <c r="C284" i="5"/>
  <c r="D284" i="5"/>
  <c r="E284" i="5"/>
  <c r="F284" i="5"/>
  <c r="G284" i="5"/>
  <c r="L284" i="5"/>
  <c r="A285" i="5"/>
  <c r="B285" i="5"/>
  <c r="C285" i="5"/>
  <c r="D285" i="5"/>
  <c r="E285" i="5"/>
  <c r="F285" i="5"/>
  <c r="G285" i="5"/>
  <c r="L285" i="5"/>
  <c r="A286" i="5"/>
  <c r="B286" i="5"/>
  <c r="C286" i="5"/>
  <c r="D286" i="5"/>
  <c r="E286" i="5"/>
  <c r="F286" i="5"/>
  <c r="G286" i="5"/>
  <c r="L286" i="5"/>
  <c r="A287" i="5"/>
  <c r="B287" i="5"/>
  <c r="C287" i="5"/>
  <c r="D287" i="5"/>
  <c r="E287" i="5"/>
  <c r="F287" i="5"/>
  <c r="G287" i="5"/>
  <c r="L287" i="5"/>
  <c r="A288" i="5"/>
  <c r="B288" i="5"/>
  <c r="C288" i="5"/>
  <c r="D288" i="5"/>
  <c r="E288" i="5"/>
  <c r="F288" i="5"/>
  <c r="G288" i="5"/>
  <c r="L288" i="5"/>
  <c r="A289" i="5"/>
  <c r="B289" i="5"/>
  <c r="C289" i="5"/>
  <c r="D289" i="5"/>
  <c r="E289" i="5"/>
  <c r="F289" i="5"/>
  <c r="G289" i="5"/>
  <c r="L289" i="5"/>
  <c r="A290" i="5"/>
  <c r="B290" i="5"/>
  <c r="C290" i="5"/>
  <c r="D290" i="5"/>
  <c r="E290" i="5"/>
  <c r="F290" i="5"/>
  <c r="G290" i="5"/>
  <c r="L290" i="5"/>
  <c r="A291" i="5"/>
  <c r="B291" i="5"/>
  <c r="C291" i="5"/>
  <c r="D291" i="5"/>
  <c r="E291" i="5"/>
  <c r="F291" i="5"/>
  <c r="G291" i="5"/>
  <c r="L291" i="5"/>
  <c r="A292" i="5"/>
  <c r="B292" i="5"/>
  <c r="C292" i="5"/>
  <c r="D292" i="5"/>
  <c r="E292" i="5"/>
  <c r="F292" i="5"/>
  <c r="G292" i="5"/>
  <c r="L292" i="5"/>
  <c r="A293" i="5"/>
  <c r="B293" i="5"/>
  <c r="C293" i="5"/>
  <c r="D293" i="5"/>
  <c r="E293" i="5"/>
  <c r="F293" i="5"/>
  <c r="G293" i="5"/>
  <c r="L293" i="5"/>
  <c r="A294" i="5"/>
  <c r="B294" i="5"/>
  <c r="C294" i="5"/>
  <c r="D294" i="5"/>
  <c r="E294" i="5"/>
  <c r="F294" i="5"/>
  <c r="G294" i="5"/>
  <c r="L294" i="5"/>
  <c r="A295" i="5"/>
  <c r="B295" i="5"/>
  <c r="C295" i="5"/>
  <c r="D295" i="5"/>
  <c r="E295" i="5"/>
  <c r="F295" i="5"/>
  <c r="G295" i="5"/>
  <c r="L295" i="5"/>
  <c r="A296" i="5"/>
  <c r="B296" i="5"/>
  <c r="C296" i="5"/>
  <c r="D296" i="5"/>
  <c r="E296" i="5"/>
  <c r="F296" i="5"/>
  <c r="G296" i="5"/>
  <c r="L296" i="5"/>
  <c r="A297" i="5"/>
  <c r="B297" i="5"/>
  <c r="C297" i="5"/>
  <c r="D297" i="5"/>
  <c r="E297" i="5"/>
  <c r="F297" i="5"/>
  <c r="G297" i="5"/>
  <c r="L297" i="5"/>
  <c r="A298" i="5"/>
  <c r="B298" i="5"/>
  <c r="C298" i="5"/>
  <c r="D298" i="5"/>
  <c r="E298" i="5"/>
  <c r="F298" i="5"/>
  <c r="G298" i="5"/>
  <c r="L298" i="5"/>
  <c r="A299" i="5"/>
  <c r="B299" i="5"/>
  <c r="C299" i="5"/>
  <c r="D299" i="5"/>
  <c r="E299" i="5"/>
  <c r="F299" i="5"/>
  <c r="G299" i="5"/>
  <c r="L299" i="5"/>
  <c r="A300" i="5"/>
  <c r="B300" i="5"/>
  <c r="C300" i="5"/>
  <c r="D300" i="5"/>
  <c r="E300" i="5"/>
  <c r="F300" i="5"/>
  <c r="G300" i="5"/>
  <c r="L300" i="5"/>
  <c r="A301" i="5"/>
  <c r="B301" i="5"/>
  <c r="C301" i="5"/>
  <c r="D301" i="5"/>
  <c r="E301" i="5"/>
  <c r="F301" i="5"/>
  <c r="G301" i="5"/>
  <c r="L301" i="5"/>
  <c r="A302" i="5"/>
  <c r="B302" i="5"/>
  <c r="C302" i="5"/>
  <c r="D302" i="5"/>
  <c r="E302" i="5"/>
  <c r="F302" i="5"/>
  <c r="G302" i="5"/>
  <c r="L302" i="5"/>
  <c r="A303" i="5"/>
  <c r="B303" i="5"/>
  <c r="C303" i="5"/>
  <c r="D303" i="5"/>
  <c r="E303" i="5"/>
  <c r="F303" i="5"/>
  <c r="G303" i="5"/>
  <c r="L303" i="5"/>
  <c r="A304" i="5"/>
  <c r="B304" i="5"/>
  <c r="C304" i="5"/>
  <c r="D304" i="5"/>
  <c r="E304" i="5"/>
  <c r="F304" i="5"/>
  <c r="G304" i="5"/>
  <c r="L304" i="5"/>
  <c r="A305" i="5"/>
  <c r="B305" i="5"/>
  <c r="C305" i="5"/>
  <c r="D305" i="5"/>
  <c r="E305" i="5"/>
  <c r="F305" i="5"/>
  <c r="G305" i="5"/>
  <c r="L305" i="5"/>
  <c r="A306" i="5"/>
  <c r="B306" i="5"/>
  <c r="C306" i="5"/>
  <c r="D306" i="5"/>
  <c r="E306" i="5"/>
  <c r="F306" i="5"/>
  <c r="G306" i="5"/>
  <c r="L306" i="5"/>
  <c r="A307" i="5"/>
  <c r="B307" i="5"/>
  <c r="C307" i="5"/>
  <c r="D307" i="5"/>
  <c r="E307" i="5"/>
  <c r="F307" i="5"/>
  <c r="G307" i="5"/>
  <c r="L307" i="5"/>
  <c r="A308" i="5"/>
  <c r="B308" i="5"/>
  <c r="C308" i="5"/>
  <c r="D308" i="5"/>
  <c r="E308" i="5"/>
  <c r="F308" i="5"/>
  <c r="G308" i="5"/>
  <c r="L308" i="5"/>
  <c r="A309" i="5"/>
  <c r="B309" i="5"/>
  <c r="C309" i="5"/>
  <c r="D309" i="5"/>
  <c r="E309" i="5"/>
  <c r="F309" i="5"/>
  <c r="G309" i="5"/>
  <c r="L309" i="5"/>
  <c r="A310" i="5"/>
  <c r="B310" i="5"/>
  <c r="C310" i="5"/>
  <c r="D310" i="5"/>
  <c r="E310" i="5"/>
  <c r="F310" i="5"/>
  <c r="G310" i="5"/>
  <c r="L310" i="5"/>
  <c r="A311" i="5"/>
  <c r="B311" i="5"/>
  <c r="C311" i="5"/>
  <c r="D311" i="5"/>
  <c r="E311" i="5"/>
  <c r="F311" i="5"/>
  <c r="G311" i="5"/>
  <c r="L311" i="5"/>
  <c r="A312" i="5"/>
  <c r="B312" i="5"/>
  <c r="C312" i="5"/>
  <c r="D312" i="5"/>
  <c r="E312" i="5"/>
  <c r="F312" i="5"/>
  <c r="G312" i="5"/>
  <c r="L312" i="5"/>
  <c r="A313" i="5"/>
  <c r="B313" i="5"/>
  <c r="C313" i="5"/>
  <c r="D313" i="5"/>
  <c r="E313" i="5"/>
  <c r="F313" i="5"/>
  <c r="G313" i="5"/>
  <c r="L313" i="5"/>
  <c r="A314" i="5"/>
  <c r="B314" i="5"/>
  <c r="C314" i="5"/>
  <c r="D314" i="5"/>
  <c r="E314" i="5"/>
  <c r="F314" i="5"/>
  <c r="G314" i="5"/>
  <c r="L314" i="5"/>
  <c r="A315" i="5"/>
  <c r="B315" i="5"/>
  <c r="C315" i="5"/>
  <c r="D315" i="5"/>
  <c r="E315" i="5"/>
  <c r="F315" i="5"/>
  <c r="G315" i="5"/>
  <c r="L315" i="5"/>
  <c r="A316" i="5"/>
  <c r="B316" i="5"/>
  <c r="C316" i="5"/>
  <c r="D316" i="5"/>
  <c r="E316" i="5"/>
  <c r="F316" i="5"/>
  <c r="G316" i="5"/>
  <c r="L316" i="5"/>
  <c r="A317" i="5"/>
  <c r="B317" i="5"/>
  <c r="C317" i="5"/>
  <c r="D317" i="5"/>
  <c r="E317" i="5"/>
  <c r="F317" i="5"/>
  <c r="G317" i="5"/>
  <c r="L317" i="5"/>
  <c r="A318" i="5"/>
  <c r="B318" i="5"/>
  <c r="C318" i="5"/>
  <c r="D318" i="5"/>
  <c r="E318" i="5"/>
  <c r="F318" i="5"/>
  <c r="G318" i="5"/>
  <c r="L318" i="5"/>
  <c r="A319" i="5"/>
  <c r="B319" i="5"/>
  <c r="C319" i="5"/>
  <c r="D319" i="5"/>
  <c r="E319" i="5"/>
  <c r="F319" i="5"/>
  <c r="G319" i="5"/>
  <c r="L319" i="5"/>
  <c r="A320" i="5"/>
  <c r="B320" i="5"/>
  <c r="C320" i="5"/>
  <c r="D320" i="5"/>
  <c r="E320" i="5"/>
  <c r="F320" i="5"/>
  <c r="G320" i="5"/>
  <c r="L320" i="5"/>
  <c r="A321" i="5"/>
  <c r="B321" i="5"/>
  <c r="C321" i="5"/>
  <c r="D321" i="5"/>
  <c r="E321" i="5"/>
  <c r="F321" i="5"/>
  <c r="G321" i="5"/>
  <c r="L321" i="5"/>
  <c r="A322" i="5"/>
  <c r="B322" i="5"/>
  <c r="C322" i="5"/>
  <c r="D322" i="5"/>
  <c r="E322" i="5"/>
  <c r="F322" i="5"/>
  <c r="G322" i="5"/>
  <c r="L322" i="5"/>
  <c r="A323" i="5"/>
  <c r="B323" i="5"/>
  <c r="C323" i="5"/>
  <c r="D323" i="5"/>
  <c r="E323" i="5"/>
  <c r="F323" i="5"/>
  <c r="G323" i="5"/>
  <c r="L323" i="5"/>
  <c r="A324" i="5"/>
  <c r="B324" i="5"/>
  <c r="C324" i="5"/>
  <c r="D324" i="5"/>
  <c r="E324" i="5"/>
  <c r="F324" i="5"/>
  <c r="G324" i="5"/>
  <c r="L324" i="5"/>
  <c r="A325" i="5"/>
  <c r="B325" i="5"/>
  <c r="C325" i="5"/>
  <c r="D325" i="5"/>
  <c r="E325" i="5"/>
  <c r="F325" i="5"/>
  <c r="G325" i="5"/>
  <c r="L325" i="5"/>
  <c r="A326" i="5"/>
  <c r="B326" i="5"/>
  <c r="C326" i="5"/>
  <c r="D326" i="5"/>
  <c r="E326" i="5"/>
  <c r="F326" i="5"/>
  <c r="G326" i="5"/>
  <c r="L326" i="5"/>
  <c r="A327" i="5"/>
  <c r="B327" i="5"/>
  <c r="C327" i="5"/>
  <c r="D327" i="5"/>
  <c r="E327" i="5"/>
  <c r="F327" i="5"/>
  <c r="G327" i="5"/>
  <c r="L327" i="5"/>
  <c r="A328" i="5"/>
  <c r="B328" i="5"/>
  <c r="C328" i="5"/>
  <c r="D328" i="5"/>
  <c r="E328" i="5"/>
  <c r="F328" i="5"/>
  <c r="G328" i="5"/>
  <c r="L328" i="5"/>
  <c r="A329" i="5"/>
  <c r="B329" i="5"/>
  <c r="C329" i="5"/>
  <c r="D329" i="5"/>
  <c r="E329" i="5"/>
  <c r="F329" i="5"/>
  <c r="G329" i="5"/>
  <c r="L329" i="5"/>
  <c r="A330" i="5"/>
  <c r="B330" i="5"/>
  <c r="C330" i="5"/>
  <c r="D330" i="5"/>
  <c r="E330" i="5"/>
  <c r="F330" i="5"/>
  <c r="G330" i="5"/>
  <c r="L330" i="5"/>
  <c r="A331" i="5"/>
  <c r="B331" i="5"/>
  <c r="C331" i="5"/>
  <c r="D331" i="5"/>
  <c r="E331" i="5"/>
  <c r="F331" i="5"/>
  <c r="G331" i="5"/>
  <c r="L331" i="5"/>
  <c r="A332" i="5"/>
  <c r="B332" i="5"/>
  <c r="C332" i="5"/>
  <c r="D332" i="5"/>
  <c r="E332" i="5"/>
  <c r="F332" i="5"/>
  <c r="G332" i="5"/>
  <c r="L332" i="5"/>
  <c r="A333" i="5"/>
  <c r="B333" i="5"/>
  <c r="C333" i="5"/>
  <c r="D333" i="5"/>
  <c r="E333" i="5"/>
  <c r="F333" i="5"/>
  <c r="G333" i="5"/>
  <c r="L333" i="5"/>
  <c r="A334" i="5"/>
  <c r="B334" i="5"/>
  <c r="C334" i="5"/>
  <c r="D334" i="5"/>
  <c r="E334" i="5"/>
  <c r="F334" i="5"/>
  <c r="G334" i="5"/>
  <c r="L334" i="5"/>
  <c r="A335" i="5"/>
  <c r="B335" i="5"/>
  <c r="C335" i="5"/>
  <c r="D335" i="5"/>
  <c r="E335" i="5"/>
  <c r="F335" i="5"/>
  <c r="G335" i="5"/>
  <c r="L335" i="5"/>
  <c r="A336" i="5"/>
  <c r="B336" i="5"/>
  <c r="C336" i="5"/>
  <c r="D336" i="5"/>
  <c r="E336" i="5"/>
  <c r="F336" i="5"/>
  <c r="G336" i="5"/>
  <c r="L336" i="5"/>
  <c r="A337" i="5"/>
  <c r="B337" i="5"/>
  <c r="C337" i="5"/>
  <c r="D337" i="5"/>
  <c r="E337" i="5"/>
  <c r="F337" i="5"/>
  <c r="G337" i="5"/>
  <c r="L337" i="5"/>
  <c r="A338" i="5"/>
  <c r="B338" i="5"/>
  <c r="C338" i="5"/>
  <c r="D338" i="5"/>
  <c r="E338" i="5"/>
  <c r="F338" i="5"/>
  <c r="G338" i="5"/>
  <c r="L338" i="5"/>
  <c r="A339" i="5"/>
  <c r="B339" i="5"/>
  <c r="C339" i="5"/>
  <c r="D339" i="5"/>
  <c r="E339" i="5"/>
  <c r="F339" i="5"/>
  <c r="G339" i="5"/>
  <c r="L339" i="5"/>
  <c r="A340" i="5"/>
  <c r="B340" i="5"/>
  <c r="C340" i="5"/>
  <c r="D340" i="5"/>
  <c r="E340" i="5"/>
  <c r="F340" i="5"/>
  <c r="G340" i="5"/>
  <c r="L340" i="5"/>
  <c r="A341" i="5"/>
  <c r="B341" i="5"/>
  <c r="C341" i="5"/>
  <c r="D341" i="5"/>
  <c r="E341" i="5"/>
  <c r="F341" i="5"/>
  <c r="G341" i="5"/>
  <c r="L341" i="5"/>
  <c r="A342" i="5"/>
  <c r="B342" i="5"/>
  <c r="C342" i="5"/>
  <c r="D342" i="5"/>
  <c r="E342" i="5"/>
  <c r="F342" i="5"/>
  <c r="G342" i="5"/>
  <c r="L342" i="5"/>
  <c r="A343" i="5"/>
  <c r="B343" i="5"/>
  <c r="C343" i="5"/>
  <c r="D343" i="5"/>
  <c r="E343" i="5"/>
  <c r="F343" i="5"/>
  <c r="G343" i="5"/>
  <c r="L343" i="5"/>
  <c r="A344" i="5"/>
  <c r="B344" i="5"/>
  <c r="C344" i="5"/>
  <c r="D344" i="5"/>
  <c r="E344" i="5"/>
  <c r="F344" i="5"/>
  <c r="G344" i="5"/>
  <c r="L344" i="5"/>
  <c r="A345" i="5"/>
  <c r="B345" i="5"/>
  <c r="C345" i="5"/>
  <c r="D345" i="5"/>
  <c r="E345" i="5"/>
  <c r="F345" i="5"/>
  <c r="G345" i="5"/>
  <c r="L345" i="5"/>
  <c r="A346" i="5"/>
  <c r="B346" i="5"/>
  <c r="C346" i="5"/>
  <c r="D346" i="5"/>
  <c r="E346" i="5"/>
  <c r="F346" i="5"/>
  <c r="G346" i="5"/>
  <c r="L346" i="5"/>
  <c r="A347" i="5"/>
  <c r="B347" i="5"/>
  <c r="C347" i="5"/>
  <c r="D347" i="5"/>
  <c r="E347" i="5"/>
  <c r="F347" i="5"/>
  <c r="G347" i="5"/>
  <c r="L347" i="5"/>
  <c r="A348" i="5"/>
  <c r="B348" i="5"/>
  <c r="C348" i="5"/>
  <c r="D348" i="5"/>
  <c r="E348" i="5"/>
  <c r="F348" i="5"/>
  <c r="G348" i="5"/>
  <c r="L348" i="5"/>
  <c r="A349" i="5"/>
  <c r="B349" i="5"/>
  <c r="C349" i="5"/>
  <c r="D349" i="5"/>
  <c r="E349" i="5"/>
  <c r="F349" i="5"/>
  <c r="G349" i="5"/>
  <c r="L349" i="5"/>
  <c r="A350" i="5"/>
  <c r="B350" i="5"/>
  <c r="C350" i="5"/>
  <c r="D350" i="5"/>
  <c r="E350" i="5"/>
  <c r="F350" i="5"/>
  <c r="G350" i="5"/>
  <c r="L350" i="5"/>
  <c r="A351" i="5"/>
  <c r="B351" i="5"/>
  <c r="C351" i="5"/>
  <c r="D351" i="5"/>
  <c r="E351" i="5"/>
  <c r="F351" i="5"/>
  <c r="G351" i="5"/>
  <c r="L351" i="5"/>
  <c r="A352" i="5"/>
  <c r="B352" i="5"/>
  <c r="C352" i="5"/>
  <c r="D352" i="5"/>
  <c r="E352" i="5"/>
  <c r="F352" i="5"/>
  <c r="G352" i="5"/>
  <c r="L352" i="5"/>
  <c r="A353" i="5"/>
  <c r="B353" i="5"/>
  <c r="C353" i="5"/>
  <c r="D353" i="5"/>
  <c r="E353" i="5"/>
  <c r="F353" i="5"/>
  <c r="G353" i="5"/>
  <c r="L353" i="5"/>
  <c r="A354" i="5"/>
  <c r="B354" i="5"/>
  <c r="C354" i="5"/>
  <c r="D354" i="5"/>
  <c r="E354" i="5"/>
  <c r="F354" i="5"/>
  <c r="G354" i="5"/>
  <c r="L354" i="5"/>
  <c r="A355" i="5"/>
  <c r="B355" i="5"/>
  <c r="C355" i="5"/>
  <c r="D355" i="5"/>
  <c r="E355" i="5"/>
  <c r="F355" i="5"/>
  <c r="G355" i="5"/>
  <c r="L355" i="5"/>
  <c r="A356" i="5"/>
  <c r="B356" i="5"/>
  <c r="C356" i="5"/>
  <c r="D356" i="5"/>
  <c r="E356" i="5"/>
  <c r="F356" i="5"/>
  <c r="G356" i="5"/>
  <c r="L356" i="5"/>
  <c r="A357" i="5"/>
  <c r="B357" i="5"/>
  <c r="C357" i="5"/>
  <c r="D357" i="5"/>
  <c r="E357" i="5"/>
  <c r="F357" i="5"/>
  <c r="G357" i="5"/>
  <c r="L357" i="5"/>
  <c r="A358" i="5"/>
  <c r="B358" i="5"/>
  <c r="C358" i="5"/>
  <c r="D358" i="5"/>
  <c r="E358" i="5"/>
  <c r="F358" i="5"/>
  <c r="G358" i="5"/>
  <c r="L358" i="5"/>
  <c r="A359" i="5"/>
  <c r="B359" i="5"/>
  <c r="C359" i="5"/>
  <c r="D359" i="5"/>
  <c r="E359" i="5"/>
  <c r="F359" i="5"/>
  <c r="G359" i="5"/>
  <c r="L359" i="5"/>
  <c r="A360" i="5"/>
  <c r="B360" i="5"/>
  <c r="C360" i="5"/>
  <c r="D360" i="5"/>
  <c r="E360" i="5"/>
  <c r="F360" i="5"/>
  <c r="G360" i="5"/>
  <c r="L360" i="5"/>
  <c r="A361" i="5"/>
  <c r="B361" i="5"/>
  <c r="C361" i="5"/>
  <c r="D361" i="5"/>
  <c r="E361" i="5"/>
  <c r="F361" i="5"/>
  <c r="G361" i="5"/>
  <c r="L361" i="5"/>
  <c r="A362" i="5"/>
  <c r="B362" i="5"/>
  <c r="C362" i="5"/>
  <c r="D362" i="5"/>
  <c r="E362" i="5"/>
  <c r="F362" i="5"/>
  <c r="G362" i="5"/>
  <c r="L362" i="5"/>
  <c r="A363" i="5"/>
  <c r="B363" i="5"/>
  <c r="C363" i="5"/>
  <c r="D363" i="5"/>
  <c r="E363" i="5"/>
  <c r="F363" i="5"/>
  <c r="G363" i="5"/>
  <c r="L363" i="5"/>
  <c r="A364" i="5"/>
  <c r="B364" i="5"/>
  <c r="C364" i="5"/>
  <c r="D364" i="5"/>
  <c r="E364" i="5"/>
  <c r="F364" i="5"/>
  <c r="G364" i="5"/>
  <c r="L364" i="5"/>
  <c r="A365" i="5"/>
  <c r="B365" i="5"/>
  <c r="C365" i="5"/>
  <c r="D365" i="5"/>
  <c r="E365" i="5"/>
  <c r="F365" i="5"/>
  <c r="G365" i="5"/>
  <c r="L365" i="5"/>
  <c r="A366" i="5"/>
  <c r="B366" i="5"/>
  <c r="C366" i="5"/>
  <c r="D366" i="5"/>
  <c r="E366" i="5"/>
  <c r="F366" i="5"/>
  <c r="G366" i="5"/>
  <c r="L366" i="5"/>
  <c r="A367" i="5"/>
  <c r="B367" i="5"/>
  <c r="C367" i="5"/>
  <c r="D367" i="5"/>
  <c r="E367" i="5"/>
  <c r="F367" i="5"/>
  <c r="G367" i="5"/>
  <c r="L367" i="5"/>
  <c r="A368" i="5"/>
  <c r="B368" i="5"/>
  <c r="C368" i="5"/>
  <c r="D368" i="5"/>
  <c r="E368" i="5"/>
  <c r="F368" i="5"/>
  <c r="G368" i="5"/>
  <c r="L368" i="5"/>
  <c r="A369" i="5"/>
  <c r="B369" i="5"/>
  <c r="C369" i="5"/>
  <c r="D369" i="5"/>
  <c r="E369" i="5"/>
  <c r="F369" i="5"/>
  <c r="G369" i="5"/>
  <c r="L369" i="5"/>
  <c r="A370" i="5"/>
  <c r="B370" i="5"/>
  <c r="C370" i="5"/>
  <c r="D370" i="5"/>
  <c r="E370" i="5"/>
  <c r="F370" i="5"/>
  <c r="G370" i="5"/>
  <c r="L370" i="5"/>
  <c r="A371" i="5"/>
  <c r="B371" i="5"/>
  <c r="C371" i="5"/>
  <c r="D371" i="5"/>
  <c r="E371" i="5"/>
  <c r="F371" i="5"/>
  <c r="G371" i="5"/>
  <c r="L371" i="5"/>
  <c r="A372" i="5"/>
  <c r="B372" i="5"/>
  <c r="C372" i="5"/>
  <c r="D372" i="5"/>
  <c r="E372" i="5"/>
  <c r="F372" i="5"/>
  <c r="G372" i="5"/>
  <c r="L372" i="5"/>
  <c r="A373" i="5"/>
  <c r="B373" i="5"/>
  <c r="C373" i="5"/>
  <c r="D373" i="5"/>
  <c r="E373" i="5"/>
  <c r="F373" i="5"/>
  <c r="G373" i="5"/>
  <c r="L373" i="5"/>
  <c r="A374" i="5"/>
  <c r="B374" i="5"/>
  <c r="C374" i="5"/>
  <c r="D374" i="5"/>
  <c r="E374" i="5"/>
  <c r="F374" i="5"/>
  <c r="G374" i="5"/>
  <c r="L374" i="5"/>
  <c r="A375" i="5"/>
  <c r="B375" i="5"/>
  <c r="C375" i="5"/>
  <c r="D375" i="5"/>
  <c r="E375" i="5"/>
  <c r="F375" i="5"/>
  <c r="G375" i="5"/>
  <c r="L375" i="5"/>
  <c r="A376" i="5"/>
  <c r="B376" i="5"/>
  <c r="C376" i="5"/>
  <c r="D376" i="5"/>
  <c r="E376" i="5"/>
  <c r="F376" i="5"/>
  <c r="G376" i="5"/>
  <c r="L376" i="5"/>
  <c r="A377" i="5"/>
  <c r="B377" i="5"/>
  <c r="C377" i="5"/>
  <c r="D377" i="5"/>
  <c r="E377" i="5"/>
  <c r="F377" i="5"/>
  <c r="G377" i="5"/>
  <c r="L377" i="5"/>
  <c r="A378" i="5"/>
  <c r="B378" i="5"/>
  <c r="C378" i="5"/>
  <c r="D378" i="5"/>
  <c r="E378" i="5"/>
  <c r="F378" i="5"/>
  <c r="G378" i="5"/>
  <c r="L378" i="5"/>
  <c r="A379" i="5"/>
  <c r="B379" i="5"/>
  <c r="C379" i="5"/>
  <c r="D379" i="5"/>
  <c r="E379" i="5"/>
  <c r="F379" i="5"/>
  <c r="G379" i="5"/>
  <c r="L379" i="5"/>
  <c r="A380" i="5"/>
  <c r="B380" i="5"/>
  <c r="C380" i="5"/>
  <c r="D380" i="5"/>
  <c r="E380" i="5"/>
  <c r="F380" i="5"/>
  <c r="G380" i="5"/>
  <c r="L380" i="5"/>
  <c r="A381" i="5"/>
  <c r="B381" i="5"/>
  <c r="C381" i="5"/>
  <c r="D381" i="5"/>
  <c r="E381" i="5"/>
  <c r="F381" i="5"/>
  <c r="G381" i="5"/>
  <c r="L381" i="5"/>
  <c r="A382" i="5"/>
  <c r="B382" i="5"/>
  <c r="C382" i="5"/>
  <c r="D382" i="5"/>
  <c r="E382" i="5"/>
  <c r="F382" i="5"/>
  <c r="G382" i="5"/>
  <c r="L382" i="5"/>
  <c r="A383" i="5"/>
  <c r="B383" i="5"/>
  <c r="C383" i="5"/>
  <c r="D383" i="5"/>
  <c r="E383" i="5"/>
  <c r="F383" i="5"/>
  <c r="G383" i="5"/>
  <c r="L383" i="5"/>
  <c r="A384" i="5"/>
  <c r="B384" i="5"/>
  <c r="C384" i="5"/>
  <c r="D384" i="5"/>
  <c r="E384" i="5"/>
  <c r="F384" i="5"/>
  <c r="G384" i="5"/>
  <c r="L384" i="5"/>
  <c r="A385" i="5"/>
  <c r="B385" i="5"/>
  <c r="C385" i="5"/>
  <c r="D385" i="5"/>
  <c r="E385" i="5"/>
  <c r="F385" i="5"/>
  <c r="G385" i="5"/>
  <c r="L385" i="5"/>
  <c r="A386" i="5"/>
  <c r="B386" i="5"/>
  <c r="C386" i="5"/>
  <c r="D386" i="5"/>
  <c r="E386" i="5"/>
  <c r="F386" i="5"/>
  <c r="G386" i="5"/>
  <c r="L386" i="5"/>
  <c r="A387" i="5"/>
  <c r="B387" i="5"/>
  <c r="C387" i="5"/>
  <c r="D387" i="5"/>
  <c r="E387" i="5"/>
  <c r="F387" i="5"/>
  <c r="G387" i="5"/>
  <c r="L387" i="5"/>
  <c r="A388" i="5"/>
  <c r="B388" i="5"/>
  <c r="C388" i="5"/>
  <c r="D388" i="5"/>
  <c r="E388" i="5"/>
  <c r="F388" i="5"/>
  <c r="G388" i="5"/>
  <c r="L388" i="5"/>
  <c r="A389" i="5"/>
  <c r="B389" i="5"/>
  <c r="C389" i="5"/>
  <c r="D389" i="5"/>
  <c r="E389" i="5"/>
  <c r="F389" i="5"/>
  <c r="G389" i="5"/>
  <c r="L389" i="5"/>
  <c r="A390" i="5"/>
  <c r="B390" i="5"/>
  <c r="C390" i="5"/>
  <c r="D390" i="5"/>
  <c r="E390" i="5"/>
  <c r="F390" i="5"/>
  <c r="G390" i="5"/>
  <c r="L390" i="5"/>
  <c r="A391" i="5"/>
  <c r="B391" i="5"/>
  <c r="C391" i="5"/>
  <c r="D391" i="5"/>
  <c r="E391" i="5"/>
  <c r="F391" i="5"/>
  <c r="G391" i="5"/>
  <c r="L391" i="5"/>
  <c r="A392" i="5"/>
  <c r="B392" i="5"/>
  <c r="C392" i="5"/>
  <c r="D392" i="5"/>
  <c r="E392" i="5"/>
  <c r="F392" i="5"/>
  <c r="G392" i="5"/>
  <c r="L392" i="5"/>
  <c r="A393" i="5"/>
  <c r="B393" i="5"/>
  <c r="C393" i="5"/>
  <c r="D393" i="5"/>
  <c r="E393" i="5"/>
  <c r="F393" i="5"/>
  <c r="G393" i="5"/>
  <c r="L393" i="5"/>
  <c r="A394" i="5"/>
  <c r="B394" i="5"/>
  <c r="C394" i="5"/>
  <c r="D394" i="5"/>
  <c r="E394" i="5"/>
  <c r="F394" i="5"/>
  <c r="G394" i="5"/>
  <c r="L394" i="5"/>
  <c r="A395" i="5"/>
  <c r="B395" i="5"/>
  <c r="C395" i="5"/>
  <c r="D395" i="5"/>
  <c r="E395" i="5"/>
  <c r="F395" i="5"/>
  <c r="G395" i="5"/>
  <c r="L395" i="5"/>
  <c r="A396" i="5"/>
  <c r="B396" i="5"/>
  <c r="C396" i="5"/>
  <c r="D396" i="5"/>
  <c r="E396" i="5"/>
  <c r="F396" i="5"/>
  <c r="G396" i="5"/>
  <c r="L396" i="5"/>
  <c r="A397" i="5"/>
  <c r="B397" i="5"/>
  <c r="C397" i="5"/>
  <c r="D397" i="5"/>
  <c r="E397" i="5"/>
  <c r="F397" i="5"/>
  <c r="G397" i="5"/>
  <c r="L397" i="5"/>
  <c r="A398" i="5"/>
  <c r="B398" i="5"/>
  <c r="C398" i="5"/>
  <c r="D398" i="5"/>
  <c r="E398" i="5"/>
  <c r="F398" i="5"/>
  <c r="G398" i="5"/>
  <c r="L398" i="5"/>
  <c r="A399" i="5"/>
  <c r="B399" i="5"/>
  <c r="C399" i="5"/>
  <c r="D399" i="5"/>
  <c r="E399" i="5"/>
  <c r="F399" i="5"/>
  <c r="G399" i="5"/>
  <c r="L399" i="5"/>
  <c r="A400" i="5"/>
  <c r="B400" i="5"/>
  <c r="C400" i="5"/>
  <c r="D400" i="5"/>
  <c r="E400" i="5"/>
  <c r="F400" i="5"/>
  <c r="G400" i="5"/>
  <c r="L400" i="5"/>
  <c r="A401" i="5"/>
  <c r="B401" i="5"/>
  <c r="C401" i="5"/>
  <c r="D401" i="5"/>
  <c r="E401" i="5"/>
  <c r="F401" i="5"/>
  <c r="G401" i="5"/>
  <c r="L401" i="5"/>
  <c r="A402" i="5"/>
  <c r="B402" i="5"/>
  <c r="C402" i="5"/>
  <c r="D402" i="5"/>
  <c r="E402" i="5"/>
  <c r="F402" i="5"/>
  <c r="G402" i="5"/>
  <c r="L402" i="5"/>
  <c r="A403" i="5"/>
  <c r="B403" i="5"/>
  <c r="C403" i="5"/>
  <c r="D403" i="5"/>
  <c r="E403" i="5"/>
  <c r="F403" i="5"/>
  <c r="G403" i="5"/>
  <c r="L403" i="5"/>
  <c r="A404" i="5"/>
  <c r="B404" i="5"/>
  <c r="C404" i="5"/>
  <c r="D404" i="5"/>
  <c r="E404" i="5"/>
  <c r="F404" i="5"/>
  <c r="G404" i="5"/>
  <c r="L404" i="5"/>
  <c r="A405" i="5"/>
  <c r="B405" i="5"/>
  <c r="C405" i="5"/>
  <c r="D405" i="5"/>
  <c r="E405" i="5"/>
  <c r="F405" i="5"/>
  <c r="G405" i="5"/>
  <c r="L405" i="5"/>
  <c r="A406" i="5"/>
  <c r="B406" i="5"/>
  <c r="C406" i="5"/>
  <c r="D406" i="5"/>
  <c r="E406" i="5"/>
  <c r="F406" i="5"/>
  <c r="G406" i="5"/>
  <c r="L406" i="5"/>
  <c r="A407" i="5"/>
  <c r="B407" i="5"/>
  <c r="C407" i="5"/>
  <c r="D407" i="5"/>
  <c r="E407" i="5"/>
  <c r="F407" i="5"/>
  <c r="G407" i="5"/>
  <c r="L407" i="5"/>
  <c r="A408" i="5"/>
  <c r="B408" i="5"/>
  <c r="C408" i="5"/>
  <c r="D408" i="5"/>
  <c r="E408" i="5"/>
  <c r="F408" i="5"/>
  <c r="G408" i="5"/>
  <c r="L408" i="5"/>
  <c r="A409" i="5"/>
  <c r="B409" i="5"/>
  <c r="C409" i="5"/>
  <c r="D409" i="5"/>
  <c r="E409" i="5"/>
  <c r="F409" i="5"/>
  <c r="G409" i="5"/>
  <c r="L409" i="5"/>
  <c r="A410" i="5"/>
  <c r="B410" i="5"/>
  <c r="C410" i="5"/>
  <c r="D410" i="5"/>
  <c r="E410" i="5"/>
  <c r="F410" i="5"/>
  <c r="G410" i="5"/>
  <c r="L410" i="5"/>
  <c r="A411" i="5"/>
  <c r="B411" i="5"/>
  <c r="C411" i="5"/>
  <c r="D411" i="5"/>
  <c r="E411" i="5"/>
  <c r="F411" i="5"/>
  <c r="G411" i="5"/>
  <c r="L411" i="5"/>
  <c r="A412" i="5"/>
  <c r="B412" i="5"/>
  <c r="C412" i="5"/>
  <c r="D412" i="5"/>
  <c r="E412" i="5"/>
  <c r="F412" i="5"/>
  <c r="G412" i="5"/>
  <c r="L412" i="5"/>
  <c r="A413" i="5"/>
  <c r="B413" i="5"/>
  <c r="C413" i="5"/>
  <c r="D413" i="5"/>
  <c r="E413" i="5"/>
  <c r="F413" i="5"/>
  <c r="G413" i="5"/>
  <c r="L413" i="5"/>
  <c r="A414" i="5"/>
  <c r="B414" i="5"/>
  <c r="C414" i="5"/>
  <c r="D414" i="5"/>
  <c r="E414" i="5"/>
  <c r="F414" i="5"/>
  <c r="G414" i="5"/>
  <c r="L414" i="5"/>
  <c r="A415" i="5"/>
  <c r="B415" i="5"/>
  <c r="C415" i="5"/>
  <c r="D415" i="5"/>
  <c r="E415" i="5"/>
  <c r="F415" i="5"/>
  <c r="G415" i="5"/>
  <c r="L415" i="5"/>
  <c r="A416" i="5"/>
  <c r="B416" i="5"/>
  <c r="C416" i="5"/>
  <c r="D416" i="5"/>
  <c r="E416" i="5"/>
  <c r="F416" i="5"/>
  <c r="G416" i="5"/>
  <c r="L416" i="5"/>
  <c r="A417" i="5"/>
  <c r="B417" i="5"/>
  <c r="C417" i="5"/>
  <c r="D417" i="5"/>
  <c r="E417" i="5"/>
  <c r="F417" i="5"/>
  <c r="G417" i="5"/>
  <c r="L417" i="5"/>
  <c r="A418" i="5"/>
  <c r="B418" i="5"/>
  <c r="C418" i="5"/>
  <c r="D418" i="5"/>
  <c r="E418" i="5"/>
  <c r="F418" i="5"/>
  <c r="G418" i="5"/>
  <c r="L418" i="5"/>
  <c r="A419" i="5"/>
  <c r="B419" i="5"/>
  <c r="C419" i="5"/>
  <c r="D419" i="5"/>
  <c r="E419" i="5"/>
  <c r="F419" i="5"/>
  <c r="G419" i="5"/>
  <c r="L419" i="5"/>
  <c r="A420" i="5"/>
  <c r="B420" i="5"/>
  <c r="C420" i="5"/>
  <c r="D420" i="5"/>
  <c r="E420" i="5"/>
  <c r="F420" i="5"/>
  <c r="G420" i="5"/>
  <c r="L420" i="5"/>
  <c r="A421" i="5"/>
  <c r="B421" i="5"/>
  <c r="C421" i="5"/>
  <c r="D421" i="5"/>
  <c r="E421" i="5"/>
  <c r="F421" i="5"/>
  <c r="G421" i="5"/>
  <c r="L421" i="5"/>
  <c r="A422" i="5"/>
  <c r="B422" i="5"/>
  <c r="C422" i="5"/>
  <c r="D422" i="5"/>
  <c r="E422" i="5"/>
  <c r="F422" i="5"/>
  <c r="G422" i="5"/>
  <c r="L422" i="5"/>
  <c r="A423" i="5"/>
  <c r="B423" i="5"/>
  <c r="C423" i="5"/>
  <c r="D423" i="5"/>
  <c r="E423" i="5"/>
  <c r="F423" i="5"/>
  <c r="G423" i="5"/>
  <c r="L423" i="5"/>
  <c r="A424" i="5"/>
  <c r="B424" i="5"/>
  <c r="C424" i="5"/>
  <c r="D424" i="5"/>
  <c r="E424" i="5"/>
  <c r="F424" i="5"/>
  <c r="G424" i="5"/>
  <c r="L424" i="5"/>
  <c r="A425" i="5"/>
  <c r="B425" i="5"/>
  <c r="C425" i="5"/>
  <c r="D425" i="5"/>
  <c r="E425" i="5"/>
  <c r="F425" i="5"/>
  <c r="G425" i="5"/>
  <c r="L425" i="5"/>
  <c r="A426" i="5"/>
  <c r="B426" i="5"/>
  <c r="C426" i="5"/>
  <c r="D426" i="5"/>
  <c r="E426" i="5"/>
  <c r="F426" i="5"/>
  <c r="G426" i="5"/>
  <c r="L426" i="5"/>
  <c r="A427" i="5"/>
  <c r="B427" i="5"/>
  <c r="C427" i="5"/>
  <c r="D427" i="5"/>
  <c r="E427" i="5"/>
  <c r="F427" i="5"/>
  <c r="G427" i="5"/>
  <c r="L427" i="5"/>
  <c r="A428" i="5"/>
  <c r="B428" i="5"/>
  <c r="C428" i="5"/>
  <c r="D428" i="5"/>
  <c r="E428" i="5"/>
  <c r="F428" i="5"/>
  <c r="G428" i="5"/>
  <c r="L428" i="5"/>
  <c r="A429" i="5"/>
  <c r="B429" i="5"/>
  <c r="C429" i="5"/>
  <c r="D429" i="5"/>
  <c r="E429" i="5"/>
  <c r="F429" i="5"/>
  <c r="G429" i="5"/>
  <c r="L429" i="5"/>
  <c r="A430" i="5"/>
  <c r="B430" i="5"/>
  <c r="C430" i="5"/>
  <c r="D430" i="5"/>
  <c r="E430" i="5"/>
  <c r="F430" i="5"/>
  <c r="G430" i="5"/>
  <c r="L430" i="5"/>
  <c r="A431" i="5"/>
  <c r="B431" i="5"/>
  <c r="C431" i="5"/>
  <c r="D431" i="5"/>
  <c r="E431" i="5"/>
  <c r="F431" i="5"/>
  <c r="G431" i="5"/>
  <c r="L431" i="5"/>
  <c r="A432" i="5"/>
  <c r="B432" i="5"/>
  <c r="C432" i="5"/>
  <c r="D432" i="5"/>
  <c r="E432" i="5"/>
  <c r="F432" i="5"/>
  <c r="G432" i="5"/>
  <c r="L432" i="5"/>
  <c r="A433" i="5"/>
  <c r="B433" i="5"/>
  <c r="C433" i="5"/>
  <c r="D433" i="5"/>
  <c r="E433" i="5"/>
  <c r="F433" i="5"/>
  <c r="G433" i="5"/>
  <c r="L433" i="5"/>
  <c r="A434" i="5"/>
  <c r="B434" i="5"/>
  <c r="C434" i="5"/>
  <c r="D434" i="5"/>
  <c r="E434" i="5"/>
  <c r="F434" i="5"/>
  <c r="G434" i="5"/>
  <c r="L434" i="5"/>
  <c r="A435" i="5"/>
  <c r="B435" i="5"/>
  <c r="C435" i="5"/>
  <c r="D435" i="5"/>
  <c r="E435" i="5"/>
  <c r="F435" i="5"/>
  <c r="G435" i="5"/>
  <c r="L435" i="5"/>
  <c r="A436" i="5"/>
  <c r="B436" i="5"/>
  <c r="C436" i="5"/>
  <c r="D436" i="5"/>
  <c r="E436" i="5"/>
  <c r="F436" i="5"/>
  <c r="G436" i="5"/>
  <c r="L436" i="5"/>
  <c r="A437" i="5"/>
  <c r="B437" i="5"/>
  <c r="C437" i="5"/>
  <c r="D437" i="5"/>
  <c r="E437" i="5"/>
  <c r="F437" i="5"/>
  <c r="G437" i="5"/>
  <c r="L437" i="5"/>
  <c r="A438" i="5"/>
  <c r="B438" i="5"/>
  <c r="C438" i="5"/>
  <c r="D438" i="5"/>
  <c r="E438" i="5"/>
  <c r="F438" i="5"/>
  <c r="G438" i="5"/>
  <c r="L438" i="5"/>
  <c r="A439" i="5"/>
  <c r="B439" i="5"/>
  <c r="C439" i="5"/>
  <c r="D439" i="5"/>
  <c r="E439" i="5"/>
  <c r="F439" i="5"/>
  <c r="G439" i="5"/>
  <c r="L439" i="5"/>
  <c r="A440" i="5"/>
  <c r="B440" i="5"/>
  <c r="C440" i="5"/>
  <c r="D440" i="5"/>
  <c r="E440" i="5"/>
  <c r="F440" i="5"/>
  <c r="G440" i="5"/>
  <c r="L440" i="5"/>
  <c r="A441" i="5"/>
  <c r="B441" i="5"/>
  <c r="C441" i="5"/>
  <c r="D441" i="5"/>
  <c r="E441" i="5"/>
  <c r="F441" i="5"/>
  <c r="G441" i="5"/>
  <c r="L441" i="5"/>
  <c r="A442" i="5"/>
  <c r="B442" i="5"/>
  <c r="C442" i="5"/>
  <c r="D442" i="5"/>
  <c r="E442" i="5"/>
  <c r="F442" i="5"/>
  <c r="G442" i="5"/>
  <c r="L442" i="5"/>
  <c r="A443" i="5"/>
  <c r="B443" i="5"/>
  <c r="C443" i="5"/>
  <c r="D443" i="5"/>
  <c r="E443" i="5"/>
  <c r="F443" i="5"/>
  <c r="G443" i="5"/>
  <c r="L443" i="5"/>
  <c r="A444" i="5"/>
  <c r="B444" i="5"/>
  <c r="C444" i="5"/>
  <c r="D444" i="5"/>
  <c r="E444" i="5"/>
  <c r="F444" i="5"/>
  <c r="G444" i="5"/>
  <c r="L444" i="5"/>
  <c r="A445" i="5"/>
  <c r="B445" i="5"/>
  <c r="C445" i="5"/>
  <c r="D445" i="5"/>
  <c r="E445" i="5"/>
  <c r="F445" i="5"/>
  <c r="G445" i="5"/>
  <c r="L445" i="5"/>
  <c r="A446" i="5"/>
  <c r="B446" i="5"/>
  <c r="C446" i="5"/>
  <c r="D446" i="5"/>
  <c r="E446" i="5"/>
  <c r="F446" i="5"/>
  <c r="G446" i="5"/>
  <c r="L446" i="5"/>
  <c r="A447" i="5"/>
  <c r="B447" i="5"/>
  <c r="C447" i="5"/>
  <c r="D447" i="5"/>
  <c r="E447" i="5"/>
  <c r="F447" i="5"/>
  <c r="G447" i="5"/>
  <c r="L447" i="5"/>
  <c r="A448" i="5"/>
  <c r="B448" i="5"/>
  <c r="C448" i="5"/>
  <c r="D448" i="5"/>
  <c r="E448" i="5"/>
  <c r="F448" i="5"/>
  <c r="G448" i="5"/>
  <c r="L448" i="5"/>
  <c r="A449" i="5"/>
  <c r="B449" i="5"/>
  <c r="C449" i="5"/>
  <c r="D449" i="5"/>
  <c r="E449" i="5"/>
  <c r="F449" i="5"/>
  <c r="G449" i="5"/>
  <c r="L449" i="5"/>
  <c r="A450" i="5"/>
  <c r="B450" i="5"/>
  <c r="C450" i="5"/>
  <c r="D450" i="5"/>
  <c r="E450" i="5"/>
  <c r="F450" i="5"/>
  <c r="G450" i="5"/>
  <c r="L450" i="5"/>
  <c r="A451" i="5"/>
  <c r="B451" i="5"/>
  <c r="C451" i="5"/>
  <c r="D451" i="5"/>
  <c r="E451" i="5"/>
  <c r="F451" i="5"/>
  <c r="G451" i="5"/>
  <c r="L451" i="5"/>
  <c r="A452" i="5"/>
  <c r="B452" i="5"/>
  <c r="C452" i="5"/>
  <c r="D452" i="5"/>
  <c r="E452" i="5"/>
  <c r="F452" i="5"/>
  <c r="G452" i="5"/>
  <c r="L452" i="5"/>
  <c r="A453" i="5"/>
  <c r="B453" i="5"/>
  <c r="C453" i="5"/>
  <c r="D453" i="5"/>
  <c r="E453" i="5"/>
  <c r="F453" i="5"/>
  <c r="G453" i="5"/>
  <c r="L453" i="5"/>
  <c r="A454" i="5"/>
  <c r="B454" i="5"/>
  <c r="C454" i="5"/>
  <c r="D454" i="5"/>
  <c r="E454" i="5"/>
  <c r="F454" i="5"/>
  <c r="G454" i="5"/>
  <c r="L454" i="5"/>
  <c r="A455" i="5"/>
  <c r="B455" i="5"/>
  <c r="C455" i="5"/>
  <c r="D455" i="5"/>
  <c r="E455" i="5"/>
  <c r="F455" i="5"/>
  <c r="G455" i="5"/>
  <c r="L455" i="5"/>
  <c r="A456" i="5"/>
  <c r="B456" i="5"/>
  <c r="C456" i="5"/>
  <c r="D456" i="5"/>
  <c r="E456" i="5"/>
  <c r="F456" i="5"/>
  <c r="G456" i="5"/>
  <c r="L456" i="5"/>
  <c r="A457" i="5"/>
  <c r="B457" i="5"/>
  <c r="C457" i="5"/>
  <c r="D457" i="5"/>
  <c r="E457" i="5"/>
  <c r="F457" i="5"/>
  <c r="G457" i="5"/>
  <c r="L457" i="5"/>
  <c r="A458" i="5"/>
  <c r="B458" i="5"/>
  <c r="C458" i="5"/>
  <c r="D458" i="5"/>
  <c r="E458" i="5"/>
  <c r="F458" i="5"/>
  <c r="G458" i="5"/>
  <c r="L458" i="5"/>
  <c r="A459" i="5"/>
  <c r="B459" i="5"/>
  <c r="C459" i="5"/>
  <c r="D459" i="5"/>
  <c r="E459" i="5"/>
  <c r="F459" i="5"/>
  <c r="G459" i="5"/>
  <c r="L459" i="5"/>
  <c r="A460" i="5"/>
  <c r="B460" i="5"/>
  <c r="C460" i="5"/>
  <c r="D460" i="5"/>
  <c r="E460" i="5"/>
  <c r="F460" i="5"/>
  <c r="G460" i="5"/>
  <c r="L460" i="5"/>
  <c r="A461" i="5"/>
  <c r="B461" i="5"/>
  <c r="C461" i="5"/>
  <c r="D461" i="5"/>
  <c r="E461" i="5"/>
  <c r="F461" i="5"/>
  <c r="G461" i="5"/>
  <c r="L461" i="5"/>
  <c r="A462" i="5"/>
  <c r="B462" i="5"/>
  <c r="C462" i="5"/>
  <c r="D462" i="5"/>
  <c r="E462" i="5"/>
  <c r="F462" i="5"/>
  <c r="G462" i="5"/>
  <c r="L462" i="5"/>
  <c r="A463" i="5"/>
  <c r="B463" i="5"/>
  <c r="C463" i="5"/>
  <c r="D463" i="5"/>
  <c r="E463" i="5"/>
  <c r="F463" i="5"/>
  <c r="G463" i="5"/>
  <c r="L463" i="5"/>
  <c r="A464" i="5"/>
  <c r="B464" i="5"/>
  <c r="C464" i="5"/>
  <c r="D464" i="5"/>
  <c r="E464" i="5"/>
  <c r="F464" i="5"/>
  <c r="G464" i="5"/>
  <c r="L464" i="5"/>
  <c r="A465" i="5"/>
  <c r="B465" i="5"/>
  <c r="C465" i="5"/>
  <c r="D465" i="5"/>
  <c r="E465" i="5"/>
  <c r="F465" i="5"/>
  <c r="G465" i="5"/>
  <c r="L465" i="5"/>
  <c r="A466" i="5"/>
  <c r="B466" i="5"/>
  <c r="C466" i="5"/>
  <c r="D466" i="5"/>
  <c r="E466" i="5"/>
  <c r="F466" i="5"/>
  <c r="G466" i="5"/>
  <c r="L466" i="5"/>
  <c r="A467" i="5"/>
  <c r="B467" i="5"/>
  <c r="C467" i="5"/>
  <c r="D467" i="5"/>
  <c r="E467" i="5"/>
  <c r="F467" i="5"/>
  <c r="G467" i="5"/>
  <c r="L467" i="5"/>
  <c r="A468" i="5"/>
  <c r="B468" i="5"/>
  <c r="C468" i="5"/>
  <c r="D468" i="5"/>
  <c r="E468" i="5"/>
  <c r="F468" i="5"/>
  <c r="G468" i="5"/>
  <c r="L468" i="5"/>
  <c r="A469" i="5"/>
  <c r="B469" i="5"/>
  <c r="C469" i="5"/>
  <c r="D469" i="5"/>
  <c r="E469" i="5"/>
  <c r="F469" i="5"/>
  <c r="G469" i="5"/>
  <c r="L469" i="5"/>
  <c r="A470" i="5"/>
  <c r="B470" i="5"/>
  <c r="C470" i="5"/>
  <c r="D470" i="5"/>
  <c r="E470" i="5"/>
  <c r="F470" i="5"/>
  <c r="G470" i="5"/>
  <c r="L470" i="5"/>
  <c r="A471" i="5"/>
  <c r="B471" i="5"/>
  <c r="C471" i="5"/>
  <c r="D471" i="5"/>
  <c r="E471" i="5"/>
  <c r="F471" i="5"/>
  <c r="G471" i="5"/>
  <c r="L471" i="5"/>
  <c r="A472" i="5"/>
  <c r="B472" i="5"/>
  <c r="C472" i="5"/>
  <c r="D472" i="5"/>
  <c r="E472" i="5"/>
  <c r="F472" i="5"/>
  <c r="G472" i="5"/>
  <c r="L472" i="5"/>
  <c r="A473" i="5"/>
  <c r="B473" i="5"/>
  <c r="C473" i="5"/>
  <c r="D473" i="5"/>
  <c r="E473" i="5"/>
  <c r="F473" i="5"/>
  <c r="G473" i="5"/>
  <c r="L473" i="5"/>
  <c r="A474" i="5"/>
  <c r="B474" i="5"/>
  <c r="C474" i="5"/>
  <c r="D474" i="5"/>
  <c r="E474" i="5"/>
  <c r="F474" i="5"/>
  <c r="G474" i="5"/>
  <c r="L474" i="5"/>
  <c r="A475" i="5"/>
  <c r="B475" i="5"/>
  <c r="C475" i="5"/>
  <c r="D475" i="5"/>
  <c r="E475" i="5"/>
  <c r="F475" i="5"/>
  <c r="G475" i="5"/>
  <c r="L475" i="5"/>
  <c r="A476" i="5"/>
  <c r="B476" i="5"/>
  <c r="C476" i="5"/>
  <c r="D476" i="5"/>
  <c r="E476" i="5"/>
  <c r="F476" i="5"/>
  <c r="G476" i="5"/>
  <c r="L476" i="5"/>
  <c r="A477" i="5"/>
  <c r="B477" i="5"/>
  <c r="C477" i="5"/>
  <c r="D477" i="5"/>
  <c r="E477" i="5"/>
  <c r="F477" i="5"/>
  <c r="G477" i="5"/>
  <c r="L477" i="5"/>
  <c r="A478" i="5"/>
  <c r="B478" i="5"/>
  <c r="C478" i="5"/>
  <c r="D478" i="5"/>
  <c r="E478" i="5"/>
  <c r="F478" i="5"/>
  <c r="G478" i="5"/>
  <c r="L478" i="5"/>
  <c r="A479" i="5"/>
  <c r="B479" i="5"/>
  <c r="C479" i="5"/>
  <c r="D479" i="5"/>
  <c r="E479" i="5"/>
  <c r="F479" i="5"/>
  <c r="G479" i="5"/>
  <c r="L479" i="5"/>
  <c r="A480" i="5"/>
  <c r="B480" i="5"/>
  <c r="C480" i="5"/>
  <c r="D480" i="5"/>
  <c r="E480" i="5"/>
  <c r="F480" i="5"/>
  <c r="G480" i="5"/>
  <c r="L480" i="5"/>
  <c r="A481" i="5"/>
  <c r="B481" i="5"/>
  <c r="C481" i="5"/>
  <c r="D481" i="5"/>
  <c r="E481" i="5"/>
  <c r="F481" i="5"/>
  <c r="G481" i="5"/>
  <c r="L481" i="5"/>
  <c r="A482" i="5"/>
  <c r="B482" i="5"/>
  <c r="C482" i="5"/>
  <c r="D482" i="5"/>
  <c r="E482" i="5"/>
  <c r="F482" i="5"/>
  <c r="G482" i="5"/>
  <c r="L482" i="5"/>
  <c r="A483" i="5"/>
  <c r="B483" i="5"/>
  <c r="C483" i="5"/>
  <c r="D483" i="5"/>
  <c r="E483" i="5"/>
  <c r="F483" i="5"/>
  <c r="G483" i="5"/>
  <c r="L483" i="5"/>
  <c r="A484" i="5"/>
  <c r="B484" i="5"/>
  <c r="C484" i="5"/>
  <c r="D484" i="5"/>
  <c r="E484" i="5"/>
  <c r="F484" i="5"/>
  <c r="G484" i="5"/>
  <c r="L484" i="5"/>
  <c r="A485" i="5"/>
  <c r="B485" i="5"/>
  <c r="C485" i="5"/>
  <c r="D485" i="5"/>
  <c r="E485" i="5"/>
  <c r="F485" i="5"/>
  <c r="G485" i="5"/>
  <c r="L485" i="5"/>
  <c r="A486" i="5"/>
  <c r="B486" i="5"/>
  <c r="C486" i="5"/>
  <c r="D486" i="5"/>
  <c r="E486" i="5"/>
  <c r="F486" i="5"/>
  <c r="G486" i="5"/>
  <c r="L486" i="5"/>
  <c r="A487" i="5"/>
  <c r="B487" i="5"/>
  <c r="C487" i="5"/>
  <c r="D487" i="5"/>
  <c r="E487" i="5"/>
  <c r="F487" i="5"/>
  <c r="G487" i="5"/>
  <c r="L487" i="5"/>
  <c r="A488" i="5"/>
  <c r="B488" i="5"/>
  <c r="C488" i="5"/>
  <c r="D488" i="5"/>
  <c r="E488" i="5"/>
  <c r="F488" i="5"/>
  <c r="G488" i="5"/>
  <c r="L488" i="5"/>
  <c r="A489" i="5"/>
  <c r="B489" i="5"/>
  <c r="C489" i="5"/>
  <c r="D489" i="5"/>
  <c r="E489" i="5"/>
  <c r="F489" i="5"/>
  <c r="G489" i="5"/>
  <c r="L489" i="5"/>
  <c r="A490" i="5"/>
  <c r="B490" i="5"/>
  <c r="C490" i="5"/>
  <c r="D490" i="5"/>
  <c r="E490" i="5"/>
  <c r="F490" i="5"/>
  <c r="G490" i="5"/>
  <c r="L490" i="5"/>
  <c r="A491" i="5"/>
  <c r="B491" i="5"/>
  <c r="C491" i="5"/>
  <c r="D491" i="5"/>
  <c r="E491" i="5"/>
  <c r="F491" i="5"/>
  <c r="G491" i="5"/>
  <c r="L491" i="5"/>
  <c r="A492" i="5"/>
  <c r="B492" i="5"/>
  <c r="C492" i="5"/>
  <c r="D492" i="5"/>
  <c r="E492" i="5"/>
  <c r="F492" i="5"/>
  <c r="G492" i="5"/>
  <c r="L492" i="5"/>
  <c r="A493" i="5"/>
  <c r="B493" i="5"/>
  <c r="C493" i="5"/>
  <c r="D493" i="5"/>
  <c r="E493" i="5"/>
  <c r="F493" i="5"/>
  <c r="G493" i="5"/>
  <c r="L493" i="5"/>
  <c r="A494" i="5"/>
  <c r="B494" i="5"/>
  <c r="C494" i="5"/>
  <c r="D494" i="5"/>
  <c r="E494" i="5"/>
  <c r="F494" i="5"/>
  <c r="G494" i="5"/>
  <c r="L494" i="5"/>
  <c r="A495" i="5"/>
  <c r="B495" i="5"/>
  <c r="C495" i="5"/>
  <c r="D495" i="5"/>
  <c r="E495" i="5"/>
  <c r="F495" i="5"/>
  <c r="G495" i="5"/>
  <c r="L495" i="5"/>
  <c r="A496" i="5"/>
  <c r="B496" i="5"/>
  <c r="C496" i="5"/>
  <c r="D496" i="5"/>
  <c r="E496" i="5"/>
  <c r="F496" i="5"/>
  <c r="G496" i="5"/>
  <c r="L496" i="5"/>
  <c r="A497" i="5"/>
  <c r="B497" i="5"/>
  <c r="C497" i="5"/>
  <c r="D497" i="5"/>
  <c r="E497" i="5"/>
  <c r="F497" i="5"/>
  <c r="G497" i="5"/>
  <c r="L497" i="5"/>
  <c r="A498" i="5"/>
  <c r="B498" i="5"/>
  <c r="C498" i="5"/>
  <c r="D498" i="5"/>
  <c r="E498" i="5"/>
  <c r="F498" i="5"/>
  <c r="G498" i="5"/>
  <c r="L498" i="5"/>
  <c r="A499" i="5"/>
  <c r="B499" i="5"/>
  <c r="C499" i="5"/>
  <c r="D499" i="5"/>
  <c r="E499" i="5"/>
  <c r="F499" i="5"/>
  <c r="G499" i="5"/>
  <c r="L499" i="5"/>
  <c r="A500" i="5"/>
  <c r="B500" i="5"/>
  <c r="C500" i="5"/>
  <c r="D500" i="5"/>
  <c r="E500" i="5"/>
  <c r="F500" i="5"/>
  <c r="G500" i="5"/>
  <c r="L500" i="5"/>
  <c r="A501" i="5"/>
  <c r="B501" i="5"/>
  <c r="C501" i="5"/>
  <c r="D501" i="5"/>
  <c r="E501" i="5"/>
  <c r="F501" i="5"/>
  <c r="G501" i="5"/>
  <c r="L501" i="5"/>
  <c r="A502" i="5"/>
  <c r="B502" i="5"/>
  <c r="C502" i="5"/>
  <c r="D502" i="5"/>
  <c r="E502" i="5"/>
  <c r="F502" i="5"/>
  <c r="G502" i="5"/>
  <c r="L502" i="5"/>
  <c r="A503" i="5"/>
  <c r="B503" i="5"/>
  <c r="C503" i="5"/>
  <c r="D503" i="5"/>
  <c r="E503" i="5"/>
  <c r="F503" i="5"/>
  <c r="G503" i="5"/>
  <c r="L503" i="5"/>
  <c r="A504" i="5"/>
  <c r="B504" i="5"/>
  <c r="C504" i="5"/>
  <c r="D504" i="5"/>
  <c r="E504" i="5"/>
  <c r="F504" i="5"/>
  <c r="G504" i="5"/>
  <c r="L504" i="5"/>
  <c r="A505" i="5"/>
  <c r="B505" i="5"/>
  <c r="C505" i="5"/>
  <c r="D505" i="5"/>
  <c r="E505" i="5"/>
  <c r="F505" i="5"/>
  <c r="G505" i="5"/>
  <c r="L505" i="5"/>
  <c r="A506" i="5"/>
  <c r="B506" i="5"/>
  <c r="C506" i="5"/>
  <c r="D506" i="5"/>
  <c r="E506" i="5"/>
  <c r="F506" i="5"/>
  <c r="G506" i="5"/>
  <c r="L506" i="5"/>
  <c r="A507" i="5"/>
  <c r="B507" i="5"/>
  <c r="C507" i="5"/>
  <c r="D507" i="5"/>
  <c r="E507" i="5"/>
  <c r="F507" i="5"/>
  <c r="G507" i="5"/>
  <c r="L507" i="5"/>
  <c r="A508" i="5"/>
  <c r="B508" i="5"/>
  <c r="C508" i="5"/>
  <c r="D508" i="5"/>
  <c r="E508" i="5"/>
  <c r="F508" i="5"/>
  <c r="G508" i="5"/>
  <c r="L508" i="5"/>
  <c r="A509" i="5"/>
  <c r="B509" i="5"/>
  <c r="C509" i="5"/>
  <c r="D509" i="5"/>
  <c r="E509" i="5"/>
  <c r="F509" i="5"/>
  <c r="G509" i="5"/>
  <c r="L509" i="5"/>
  <c r="A510" i="5"/>
  <c r="B510" i="5"/>
  <c r="C510" i="5"/>
  <c r="D510" i="5"/>
  <c r="E510" i="5"/>
  <c r="F510" i="5"/>
  <c r="G510" i="5"/>
  <c r="L510" i="5"/>
  <c r="A511" i="5"/>
  <c r="B511" i="5"/>
  <c r="C511" i="5"/>
  <c r="D511" i="5"/>
  <c r="E511" i="5"/>
  <c r="F511" i="5"/>
  <c r="G511" i="5"/>
  <c r="L511" i="5"/>
  <c r="A512" i="5"/>
  <c r="B512" i="5"/>
  <c r="C512" i="5"/>
  <c r="D512" i="5"/>
  <c r="E512" i="5"/>
  <c r="F512" i="5"/>
  <c r="G512" i="5"/>
  <c r="L512" i="5"/>
  <c r="A513" i="5"/>
  <c r="B513" i="5"/>
  <c r="C513" i="5"/>
  <c r="D513" i="5"/>
  <c r="E513" i="5"/>
  <c r="F513" i="5"/>
  <c r="G513" i="5"/>
  <c r="L513" i="5"/>
  <c r="A514" i="5"/>
  <c r="B514" i="5"/>
  <c r="C514" i="5"/>
  <c r="D514" i="5"/>
  <c r="E514" i="5"/>
  <c r="F514" i="5"/>
  <c r="G514" i="5"/>
  <c r="L514" i="5"/>
  <c r="A515" i="5"/>
  <c r="B515" i="5"/>
  <c r="C515" i="5"/>
  <c r="D515" i="5"/>
  <c r="E515" i="5"/>
  <c r="F515" i="5"/>
  <c r="G515" i="5"/>
  <c r="L515" i="5"/>
  <c r="A516" i="5"/>
  <c r="B516" i="5"/>
  <c r="C516" i="5"/>
  <c r="D516" i="5"/>
  <c r="E516" i="5"/>
  <c r="F516" i="5"/>
  <c r="G516" i="5"/>
  <c r="L516" i="5"/>
  <c r="A517" i="5"/>
  <c r="B517" i="5"/>
  <c r="C517" i="5"/>
  <c r="D517" i="5"/>
  <c r="E517" i="5"/>
  <c r="F517" i="5"/>
  <c r="G517" i="5"/>
  <c r="L517" i="5"/>
  <c r="A518" i="5"/>
  <c r="B518" i="5"/>
  <c r="C518" i="5"/>
  <c r="D518" i="5"/>
  <c r="E518" i="5"/>
  <c r="F518" i="5"/>
  <c r="G518" i="5"/>
  <c r="L518" i="5"/>
  <c r="A519" i="5"/>
  <c r="B519" i="5"/>
  <c r="C519" i="5"/>
  <c r="D519" i="5"/>
  <c r="E519" i="5"/>
  <c r="F519" i="5"/>
  <c r="G519" i="5"/>
  <c r="L519" i="5"/>
  <c r="A520" i="5"/>
  <c r="B520" i="5"/>
  <c r="C520" i="5"/>
  <c r="D520" i="5"/>
  <c r="E520" i="5"/>
  <c r="F520" i="5"/>
  <c r="G520" i="5"/>
  <c r="L520" i="5"/>
  <c r="A521" i="5"/>
  <c r="B521" i="5"/>
  <c r="C521" i="5"/>
  <c r="D521" i="5"/>
  <c r="E521" i="5"/>
  <c r="F521" i="5"/>
  <c r="G521" i="5"/>
  <c r="L521" i="5"/>
  <c r="A522" i="5"/>
  <c r="B522" i="5"/>
  <c r="C522" i="5"/>
  <c r="D522" i="5"/>
  <c r="E522" i="5"/>
  <c r="F522" i="5"/>
  <c r="G522" i="5"/>
  <c r="L522" i="5"/>
  <c r="A523" i="5"/>
  <c r="B523" i="5"/>
  <c r="C523" i="5"/>
  <c r="D523" i="5"/>
  <c r="E523" i="5"/>
  <c r="F523" i="5"/>
  <c r="G523" i="5"/>
  <c r="L523" i="5"/>
  <c r="A524" i="5"/>
  <c r="B524" i="5"/>
  <c r="C524" i="5"/>
  <c r="D524" i="5"/>
  <c r="E524" i="5"/>
  <c r="F524" i="5"/>
  <c r="G524" i="5"/>
  <c r="L524" i="5"/>
  <c r="A525" i="5"/>
  <c r="B525" i="5"/>
  <c r="C525" i="5"/>
  <c r="D525" i="5"/>
  <c r="E525" i="5"/>
  <c r="F525" i="5"/>
  <c r="G525" i="5"/>
  <c r="L525" i="5"/>
  <c r="A526" i="5"/>
  <c r="B526" i="5"/>
  <c r="C526" i="5"/>
  <c r="D526" i="5"/>
  <c r="E526" i="5"/>
  <c r="F526" i="5"/>
  <c r="G526" i="5"/>
  <c r="L526" i="5"/>
  <c r="A527" i="5"/>
  <c r="B527" i="5"/>
  <c r="C527" i="5"/>
  <c r="D527" i="5"/>
  <c r="E527" i="5"/>
  <c r="F527" i="5"/>
  <c r="G527" i="5"/>
  <c r="L527" i="5"/>
  <c r="A528" i="5"/>
  <c r="B528" i="5"/>
  <c r="C528" i="5"/>
  <c r="D528" i="5"/>
  <c r="E528" i="5"/>
  <c r="F528" i="5"/>
  <c r="G528" i="5"/>
  <c r="L528" i="5"/>
  <c r="A529" i="5"/>
  <c r="B529" i="5"/>
  <c r="C529" i="5"/>
  <c r="D529" i="5"/>
  <c r="E529" i="5"/>
  <c r="F529" i="5"/>
  <c r="G529" i="5"/>
  <c r="L529" i="5"/>
  <c r="A530" i="5"/>
  <c r="B530" i="5"/>
  <c r="C530" i="5"/>
  <c r="D530" i="5"/>
  <c r="E530" i="5"/>
  <c r="F530" i="5"/>
  <c r="G530" i="5"/>
  <c r="L530" i="5"/>
  <c r="A531" i="5"/>
  <c r="B531" i="5"/>
  <c r="C531" i="5"/>
  <c r="D531" i="5"/>
  <c r="E531" i="5"/>
  <c r="F531" i="5"/>
  <c r="G531" i="5"/>
  <c r="L531" i="5"/>
  <c r="A532" i="5"/>
  <c r="B532" i="5"/>
  <c r="C532" i="5"/>
  <c r="D532" i="5"/>
  <c r="E532" i="5"/>
  <c r="F532" i="5"/>
  <c r="G532" i="5"/>
  <c r="L532" i="5"/>
  <c r="A533" i="5"/>
  <c r="B533" i="5"/>
  <c r="C533" i="5"/>
  <c r="D533" i="5"/>
  <c r="E533" i="5"/>
  <c r="F533" i="5"/>
  <c r="G533" i="5"/>
  <c r="L533" i="5"/>
  <c r="A534" i="5"/>
  <c r="B534" i="5"/>
  <c r="C534" i="5"/>
  <c r="D534" i="5"/>
  <c r="E534" i="5"/>
  <c r="F534" i="5"/>
  <c r="G534" i="5"/>
  <c r="L534" i="5"/>
  <c r="A535" i="5"/>
  <c r="B535" i="5"/>
  <c r="C535" i="5"/>
  <c r="D535" i="5"/>
  <c r="E535" i="5"/>
  <c r="F535" i="5"/>
  <c r="G535" i="5"/>
  <c r="L535" i="5"/>
  <c r="A536" i="5"/>
  <c r="B536" i="5"/>
  <c r="C536" i="5"/>
  <c r="D536" i="5"/>
  <c r="E536" i="5"/>
  <c r="F536" i="5"/>
  <c r="G536" i="5"/>
  <c r="L536" i="5"/>
  <c r="A537" i="5"/>
  <c r="B537" i="5"/>
  <c r="C537" i="5"/>
  <c r="D537" i="5"/>
  <c r="E537" i="5"/>
  <c r="F537" i="5"/>
  <c r="G537" i="5"/>
  <c r="L537" i="5"/>
  <c r="A538" i="5"/>
  <c r="B538" i="5"/>
  <c r="C538" i="5"/>
  <c r="D538" i="5"/>
  <c r="E538" i="5"/>
  <c r="F538" i="5"/>
  <c r="G538" i="5"/>
  <c r="L538" i="5"/>
  <c r="A539" i="5"/>
  <c r="B539" i="5"/>
  <c r="C539" i="5"/>
  <c r="D539" i="5"/>
  <c r="E539" i="5"/>
  <c r="F539" i="5"/>
  <c r="G539" i="5"/>
  <c r="L539" i="5"/>
  <c r="A540" i="5"/>
  <c r="B540" i="5"/>
  <c r="C540" i="5"/>
  <c r="D540" i="5"/>
  <c r="E540" i="5"/>
  <c r="F540" i="5"/>
  <c r="G540" i="5"/>
  <c r="L540" i="5"/>
  <c r="A541" i="5"/>
  <c r="B541" i="5"/>
  <c r="C541" i="5"/>
  <c r="D541" i="5"/>
  <c r="E541" i="5"/>
  <c r="F541" i="5"/>
  <c r="G541" i="5"/>
  <c r="L541" i="5"/>
  <c r="A542" i="5"/>
  <c r="B542" i="5"/>
  <c r="C542" i="5"/>
  <c r="D542" i="5"/>
  <c r="E542" i="5"/>
  <c r="F542" i="5"/>
  <c r="G542" i="5"/>
  <c r="L542" i="5"/>
  <c r="A543" i="5"/>
  <c r="B543" i="5"/>
  <c r="C543" i="5"/>
  <c r="D543" i="5"/>
  <c r="E543" i="5"/>
  <c r="F543" i="5"/>
  <c r="G543" i="5"/>
  <c r="L543" i="5"/>
  <c r="A544" i="5"/>
  <c r="B544" i="5"/>
  <c r="C544" i="5"/>
  <c r="D544" i="5"/>
  <c r="E544" i="5"/>
  <c r="F544" i="5"/>
  <c r="G544" i="5"/>
  <c r="L544" i="5"/>
  <c r="A545" i="5"/>
  <c r="B545" i="5"/>
  <c r="C545" i="5"/>
  <c r="D545" i="5"/>
  <c r="E545" i="5"/>
  <c r="F545" i="5"/>
  <c r="G545" i="5"/>
  <c r="L545" i="5"/>
  <c r="A546" i="5"/>
  <c r="B546" i="5"/>
  <c r="C546" i="5"/>
  <c r="D546" i="5"/>
  <c r="E546" i="5"/>
  <c r="F546" i="5"/>
  <c r="G546" i="5"/>
  <c r="L546" i="5"/>
  <c r="A547" i="5"/>
  <c r="B547" i="5"/>
  <c r="C547" i="5"/>
  <c r="D547" i="5"/>
  <c r="E547" i="5"/>
  <c r="F547" i="5"/>
  <c r="G547" i="5"/>
  <c r="L547" i="5"/>
  <c r="A548" i="5"/>
  <c r="B548" i="5"/>
  <c r="C548" i="5"/>
  <c r="D548" i="5"/>
  <c r="E548" i="5"/>
  <c r="F548" i="5"/>
  <c r="G548" i="5"/>
  <c r="L548" i="5"/>
  <c r="A549" i="5"/>
  <c r="B549" i="5"/>
  <c r="C549" i="5"/>
  <c r="D549" i="5"/>
  <c r="E549" i="5"/>
  <c r="F549" i="5"/>
  <c r="G549" i="5"/>
  <c r="L549" i="5"/>
  <c r="A550" i="5"/>
  <c r="B550" i="5"/>
  <c r="C550" i="5"/>
  <c r="D550" i="5"/>
  <c r="E550" i="5"/>
  <c r="F550" i="5"/>
  <c r="G550" i="5"/>
  <c r="L550" i="5"/>
  <c r="A551" i="5"/>
  <c r="B551" i="5"/>
  <c r="C551" i="5"/>
  <c r="D551" i="5"/>
  <c r="E551" i="5"/>
  <c r="F551" i="5"/>
  <c r="G551" i="5"/>
  <c r="L551" i="5"/>
  <c r="A552" i="5"/>
  <c r="B552" i="5"/>
  <c r="C552" i="5"/>
  <c r="D552" i="5"/>
  <c r="E552" i="5"/>
  <c r="F552" i="5"/>
  <c r="G552" i="5"/>
  <c r="L552" i="5"/>
  <c r="A553" i="5"/>
  <c r="B553" i="5"/>
  <c r="C553" i="5"/>
  <c r="D553" i="5"/>
  <c r="E553" i="5"/>
  <c r="F553" i="5"/>
  <c r="G553" i="5"/>
  <c r="L553" i="5"/>
  <c r="A554" i="5"/>
  <c r="B554" i="5"/>
  <c r="C554" i="5"/>
  <c r="D554" i="5"/>
  <c r="E554" i="5"/>
  <c r="F554" i="5"/>
  <c r="G554" i="5"/>
  <c r="L554" i="5"/>
  <c r="A555" i="5"/>
  <c r="B555" i="5"/>
  <c r="C555" i="5"/>
  <c r="D555" i="5"/>
  <c r="E555" i="5"/>
  <c r="F555" i="5"/>
  <c r="G555" i="5"/>
  <c r="L555" i="5"/>
  <c r="A556" i="5"/>
  <c r="B556" i="5"/>
  <c r="C556" i="5"/>
  <c r="D556" i="5"/>
  <c r="E556" i="5"/>
  <c r="F556" i="5"/>
  <c r="G556" i="5"/>
  <c r="L556" i="5"/>
  <c r="A557" i="5"/>
  <c r="B557" i="5"/>
  <c r="C557" i="5"/>
  <c r="D557" i="5"/>
  <c r="E557" i="5"/>
  <c r="F557" i="5"/>
  <c r="G557" i="5"/>
  <c r="L557" i="5"/>
  <c r="A558" i="5"/>
  <c r="B558" i="5"/>
  <c r="C558" i="5"/>
  <c r="D558" i="5"/>
  <c r="E558" i="5"/>
  <c r="F558" i="5"/>
  <c r="G558" i="5"/>
  <c r="L558" i="5"/>
  <c r="A559" i="5"/>
  <c r="B559" i="5"/>
  <c r="C559" i="5"/>
  <c r="D559" i="5"/>
  <c r="E559" i="5"/>
  <c r="F559" i="5"/>
  <c r="G559" i="5"/>
  <c r="L559" i="5"/>
  <c r="A560" i="5"/>
  <c r="B560" i="5"/>
  <c r="C560" i="5"/>
  <c r="D560" i="5"/>
  <c r="E560" i="5"/>
  <c r="F560" i="5"/>
  <c r="G560" i="5"/>
  <c r="L560" i="5"/>
  <c r="A561" i="5"/>
  <c r="B561" i="5"/>
  <c r="C561" i="5"/>
  <c r="D561" i="5"/>
  <c r="E561" i="5"/>
  <c r="F561" i="5"/>
  <c r="G561" i="5"/>
  <c r="L561" i="5"/>
  <c r="A562" i="5"/>
  <c r="B562" i="5"/>
  <c r="C562" i="5"/>
  <c r="D562" i="5"/>
  <c r="E562" i="5"/>
  <c r="F562" i="5"/>
  <c r="G562" i="5"/>
  <c r="L562" i="5"/>
  <c r="A563" i="5"/>
  <c r="B563" i="5"/>
  <c r="C563" i="5"/>
  <c r="D563" i="5"/>
  <c r="E563" i="5"/>
  <c r="F563" i="5"/>
  <c r="G563" i="5"/>
  <c r="L563" i="5"/>
  <c r="A564" i="5"/>
  <c r="B564" i="5"/>
  <c r="C564" i="5"/>
  <c r="D564" i="5"/>
  <c r="E564" i="5"/>
  <c r="F564" i="5"/>
  <c r="G564" i="5"/>
  <c r="L564" i="5"/>
  <c r="A565" i="5"/>
  <c r="B565" i="5"/>
  <c r="C565" i="5"/>
  <c r="D565" i="5"/>
  <c r="E565" i="5"/>
  <c r="F565" i="5"/>
  <c r="G565" i="5"/>
  <c r="L565" i="5"/>
  <c r="A566" i="5"/>
  <c r="B566" i="5"/>
  <c r="C566" i="5"/>
  <c r="D566" i="5"/>
  <c r="E566" i="5"/>
  <c r="F566" i="5"/>
  <c r="G566" i="5"/>
  <c r="L566" i="5"/>
  <c r="A567" i="5"/>
  <c r="B567" i="5"/>
  <c r="C567" i="5"/>
  <c r="D567" i="5"/>
  <c r="E567" i="5"/>
  <c r="F567" i="5"/>
  <c r="G567" i="5"/>
  <c r="L567" i="5"/>
  <c r="A568" i="5"/>
  <c r="B568" i="5"/>
  <c r="C568" i="5"/>
  <c r="D568" i="5"/>
  <c r="E568" i="5"/>
  <c r="F568" i="5"/>
  <c r="G568" i="5"/>
  <c r="L568" i="5"/>
  <c r="A569" i="5"/>
  <c r="B569" i="5"/>
  <c r="C569" i="5"/>
  <c r="D569" i="5"/>
  <c r="E569" i="5"/>
  <c r="F569" i="5"/>
  <c r="G569" i="5"/>
  <c r="L569" i="5"/>
  <c r="A570" i="5"/>
  <c r="B570" i="5"/>
  <c r="C570" i="5"/>
  <c r="D570" i="5"/>
  <c r="E570" i="5"/>
  <c r="F570" i="5"/>
  <c r="G570" i="5"/>
  <c r="L570" i="5"/>
  <c r="A571" i="5"/>
  <c r="B571" i="5"/>
  <c r="C571" i="5"/>
  <c r="D571" i="5"/>
  <c r="E571" i="5"/>
  <c r="F571" i="5"/>
  <c r="G571" i="5"/>
  <c r="L571" i="5"/>
  <c r="A572" i="5"/>
  <c r="B572" i="5"/>
  <c r="C572" i="5"/>
  <c r="D572" i="5"/>
  <c r="E572" i="5"/>
  <c r="F572" i="5"/>
  <c r="G572" i="5"/>
  <c r="L572" i="5"/>
  <c r="A573" i="5"/>
  <c r="B573" i="5"/>
  <c r="C573" i="5"/>
  <c r="D573" i="5"/>
  <c r="E573" i="5"/>
  <c r="F573" i="5"/>
  <c r="G573" i="5"/>
  <c r="L573" i="5"/>
  <c r="A574" i="5"/>
  <c r="B574" i="5"/>
  <c r="C574" i="5"/>
  <c r="D574" i="5"/>
  <c r="E574" i="5"/>
  <c r="F574" i="5"/>
  <c r="G574" i="5"/>
  <c r="L574" i="5"/>
  <c r="A575" i="5"/>
  <c r="B575" i="5"/>
  <c r="C575" i="5"/>
  <c r="D575" i="5"/>
  <c r="E575" i="5"/>
  <c r="F575" i="5"/>
  <c r="G575" i="5"/>
  <c r="L575" i="5"/>
  <c r="A576" i="5"/>
  <c r="B576" i="5"/>
  <c r="C576" i="5"/>
  <c r="D576" i="5"/>
  <c r="E576" i="5"/>
  <c r="F576" i="5"/>
  <c r="G576" i="5"/>
  <c r="L576" i="5"/>
  <c r="A577" i="5"/>
  <c r="B577" i="5"/>
  <c r="C577" i="5"/>
  <c r="D577" i="5"/>
  <c r="E577" i="5"/>
  <c r="F577" i="5"/>
  <c r="G577" i="5"/>
  <c r="L577" i="5"/>
  <c r="A578" i="5"/>
  <c r="B578" i="5"/>
  <c r="C578" i="5"/>
  <c r="D578" i="5"/>
  <c r="E578" i="5"/>
  <c r="F578" i="5"/>
  <c r="G578" i="5"/>
  <c r="L578" i="5"/>
  <c r="A579" i="5"/>
  <c r="B579" i="5"/>
  <c r="C579" i="5"/>
  <c r="D579" i="5"/>
  <c r="E579" i="5"/>
  <c r="F579" i="5"/>
  <c r="G579" i="5"/>
  <c r="L579" i="5"/>
  <c r="A580" i="5"/>
  <c r="B580" i="5"/>
  <c r="C580" i="5"/>
  <c r="D580" i="5"/>
  <c r="E580" i="5"/>
  <c r="F580" i="5"/>
  <c r="G580" i="5"/>
  <c r="L580" i="5"/>
  <c r="A581" i="5"/>
  <c r="B581" i="5"/>
  <c r="C581" i="5"/>
  <c r="D581" i="5"/>
  <c r="E581" i="5"/>
  <c r="F581" i="5"/>
  <c r="G581" i="5"/>
  <c r="L581" i="5"/>
  <c r="A582" i="5"/>
  <c r="B582" i="5"/>
  <c r="C582" i="5"/>
  <c r="D582" i="5"/>
  <c r="E582" i="5"/>
  <c r="F582" i="5"/>
  <c r="G582" i="5"/>
  <c r="L582" i="5"/>
  <c r="A583" i="5"/>
  <c r="B583" i="5"/>
  <c r="C583" i="5"/>
  <c r="D583" i="5"/>
  <c r="E583" i="5"/>
  <c r="F583" i="5"/>
  <c r="G583" i="5"/>
  <c r="L583" i="5"/>
  <c r="A584" i="5"/>
  <c r="B584" i="5"/>
  <c r="C584" i="5"/>
  <c r="D584" i="5"/>
  <c r="E584" i="5"/>
  <c r="F584" i="5"/>
  <c r="G584" i="5"/>
  <c r="L584" i="5"/>
  <c r="A585" i="5"/>
  <c r="B585" i="5"/>
  <c r="C585" i="5"/>
  <c r="D585" i="5"/>
  <c r="E585" i="5"/>
  <c r="F585" i="5"/>
  <c r="G585" i="5"/>
  <c r="L585" i="5"/>
  <c r="A586" i="5"/>
  <c r="B586" i="5"/>
  <c r="C586" i="5"/>
  <c r="D586" i="5"/>
  <c r="E586" i="5"/>
  <c r="F586" i="5"/>
  <c r="G586" i="5"/>
  <c r="L586" i="5"/>
  <c r="A587" i="5"/>
  <c r="B587" i="5"/>
  <c r="C587" i="5"/>
  <c r="D587" i="5"/>
  <c r="E587" i="5"/>
  <c r="F587" i="5"/>
  <c r="G587" i="5"/>
  <c r="L587" i="5"/>
  <c r="A588" i="5"/>
  <c r="B588" i="5"/>
  <c r="C588" i="5"/>
  <c r="D588" i="5"/>
  <c r="E588" i="5"/>
  <c r="F588" i="5"/>
  <c r="G588" i="5"/>
  <c r="L588" i="5"/>
  <c r="A589" i="5"/>
  <c r="B589" i="5"/>
  <c r="C589" i="5"/>
  <c r="D589" i="5"/>
  <c r="E589" i="5"/>
  <c r="F589" i="5"/>
  <c r="G589" i="5"/>
  <c r="L589" i="5"/>
  <c r="A590" i="5"/>
  <c r="B590" i="5"/>
  <c r="C590" i="5"/>
  <c r="D590" i="5"/>
  <c r="E590" i="5"/>
  <c r="F590" i="5"/>
  <c r="G590" i="5"/>
  <c r="L590" i="5"/>
  <c r="A591" i="5"/>
  <c r="B591" i="5"/>
  <c r="C591" i="5"/>
  <c r="D591" i="5"/>
  <c r="E591" i="5"/>
  <c r="F591" i="5"/>
  <c r="G591" i="5"/>
  <c r="L591" i="5"/>
  <c r="A592" i="5"/>
  <c r="B592" i="5"/>
  <c r="C592" i="5"/>
  <c r="D592" i="5"/>
  <c r="E592" i="5"/>
  <c r="F592" i="5"/>
  <c r="G592" i="5"/>
  <c r="L592" i="5"/>
  <c r="A593" i="5"/>
  <c r="B593" i="5"/>
  <c r="C593" i="5"/>
  <c r="D593" i="5"/>
  <c r="E593" i="5"/>
  <c r="F593" i="5"/>
  <c r="G593" i="5"/>
  <c r="L593" i="5"/>
  <c r="A594" i="5"/>
  <c r="B594" i="5"/>
  <c r="C594" i="5"/>
  <c r="D594" i="5"/>
  <c r="E594" i="5"/>
  <c r="F594" i="5"/>
  <c r="G594" i="5"/>
  <c r="L594" i="5"/>
  <c r="A595" i="5"/>
  <c r="B595" i="5"/>
  <c r="C595" i="5"/>
  <c r="D595" i="5"/>
  <c r="E595" i="5"/>
  <c r="F595" i="5"/>
  <c r="G595" i="5"/>
  <c r="L595" i="5"/>
  <c r="A596" i="5"/>
  <c r="B596" i="5"/>
  <c r="C596" i="5"/>
  <c r="D596" i="5"/>
  <c r="E596" i="5"/>
  <c r="F596" i="5"/>
  <c r="G596" i="5"/>
  <c r="L596" i="5"/>
  <c r="A597" i="5"/>
  <c r="B597" i="5"/>
  <c r="C597" i="5"/>
  <c r="D597" i="5"/>
  <c r="E597" i="5"/>
  <c r="F597" i="5"/>
  <c r="G597" i="5"/>
  <c r="L597" i="5"/>
  <c r="A598" i="5"/>
  <c r="B598" i="5"/>
  <c r="C598" i="5"/>
  <c r="D598" i="5"/>
  <c r="E598" i="5"/>
  <c r="F598" i="5"/>
  <c r="G598" i="5"/>
  <c r="L598" i="5"/>
  <c r="A599" i="5"/>
  <c r="B599" i="5"/>
  <c r="C599" i="5"/>
  <c r="D599" i="5"/>
  <c r="E599" i="5"/>
  <c r="F599" i="5"/>
  <c r="G599" i="5"/>
  <c r="L599" i="5"/>
  <c r="A600" i="5"/>
  <c r="B600" i="5"/>
  <c r="C600" i="5"/>
  <c r="D600" i="5"/>
  <c r="E600" i="5"/>
  <c r="F600" i="5"/>
  <c r="G600" i="5"/>
  <c r="L600" i="5"/>
  <c r="A601" i="5"/>
  <c r="B601" i="5"/>
  <c r="C601" i="5"/>
  <c r="D601" i="5"/>
  <c r="E601" i="5"/>
  <c r="F601" i="5"/>
  <c r="G601" i="5"/>
  <c r="L601" i="5"/>
  <c r="A602" i="5"/>
  <c r="B602" i="5"/>
  <c r="C602" i="5"/>
  <c r="D602" i="5"/>
  <c r="E602" i="5"/>
  <c r="F602" i="5"/>
  <c r="G602" i="5"/>
  <c r="L602" i="5"/>
  <c r="A603" i="5"/>
  <c r="B603" i="5"/>
  <c r="C603" i="5"/>
  <c r="D603" i="5"/>
  <c r="E603" i="5"/>
  <c r="F603" i="5"/>
  <c r="G603" i="5"/>
  <c r="L603" i="5"/>
  <c r="A604" i="5"/>
  <c r="B604" i="5"/>
  <c r="C604" i="5"/>
  <c r="D604" i="5"/>
  <c r="E604" i="5"/>
  <c r="F604" i="5"/>
  <c r="G604" i="5"/>
  <c r="L604" i="5"/>
  <c r="A605" i="5"/>
  <c r="B605" i="5"/>
  <c r="C605" i="5"/>
  <c r="D605" i="5"/>
  <c r="E605" i="5"/>
  <c r="F605" i="5"/>
  <c r="G605" i="5"/>
  <c r="L605" i="5"/>
  <c r="A606" i="5"/>
  <c r="B606" i="5"/>
  <c r="C606" i="5"/>
  <c r="D606" i="5"/>
  <c r="E606" i="5"/>
  <c r="F606" i="5"/>
  <c r="G606" i="5"/>
  <c r="L606" i="5"/>
  <c r="A607" i="5"/>
  <c r="B607" i="5"/>
  <c r="C607" i="5"/>
  <c r="D607" i="5"/>
  <c r="E607" i="5"/>
  <c r="F607" i="5"/>
  <c r="G607" i="5"/>
  <c r="L607" i="5"/>
  <c r="A608" i="5"/>
  <c r="B608" i="5"/>
  <c r="C608" i="5"/>
  <c r="D608" i="5"/>
  <c r="E608" i="5"/>
  <c r="F608" i="5"/>
  <c r="G608" i="5"/>
  <c r="L608" i="5"/>
  <c r="A609" i="5"/>
  <c r="B609" i="5"/>
  <c r="C609" i="5"/>
  <c r="D609" i="5"/>
  <c r="E609" i="5"/>
  <c r="F609" i="5"/>
  <c r="G609" i="5"/>
  <c r="L609" i="5"/>
  <c r="A610" i="5"/>
  <c r="B610" i="5"/>
  <c r="C610" i="5"/>
  <c r="D610" i="5"/>
  <c r="E610" i="5"/>
  <c r="F610" i="5"/>
  <c r="G610" i="5"/>
  <c r="L610" i="5"/>
  <c r="A611" i="5"/>
  <c r="B611" i="5"/>
  <c r="C611" i="5"/>
  <c r="D611" i="5"/>
  <c r="E611" i="5"/>
  <c r="F611" i="5"/>
  <c r="G611" i="5"/>
  <c r="L611" i="5"/>
  <c r="A612" i="5"/>
  <c r="B612" i="5"/>
  <c r="C612" i="5"/>
  <c r="D612" i="5"/>
  <c r="E612" i="5"/>
  <c r="F612" i="5"/>
  <c r="G612" i="5"/>
  <c r="L612" i="5"/>
  <c r="A613" i="5"/>
  <c r="B613" i="5"/>
  <c r="C613" i="5"/>
  <c r="D613" i="5"/>
  <c r="E613" i="5"/>
  <c r="F613" i="5"/>
  <c r="G613" i="5"/>
  <c r="L613" i="5"/>
  <c r="A614" i="5"/>
  <c r="B614" i="5"/>
  <c r="C614" i="5"/>
  <c r="D614" i="5"/>
  <c r="E614" i="5"/>
  <c r="F614" i="5"/>
  <c r="G614" i="5"/>
  <c r="L614" i="5"/>
  <c r="A615" i="5"/>
  <c r="B615" i="5"/>
  <c r="C615" i="5"/>
  <c r="D615" i="5"/>
  <c r="E615" i="5"/>
  <c r="F615" i="5"/>
  <c r="G615" i="5"/>
  <c r="L615" i="5"/>
  <c r="A616" i="5"/>
  <c r="B616" i="5"/>
  <c r="C616" i="5"/>
  <c r="D616" i="5"/>
  <c r="E616" i="5"/>
  <c r="F616" i="5"/>
  <c r="G616" i="5"/>
  <c r="L616" i="5"/>
  <c r="A617" i="5"/>
  <c r="B617" i="5"/>
  <c r="C617" i="5"/>
  <c r="D617" i="5"/>
  <c r="E617" i="5"/>
  <c r="F617" i="5"/>
  <c r="G617" i="5"/>
  <c r="L617" i="5"/>
  <c r="A618" i="5"/>
  <c r="B618" i="5"/>
  <c r="C618" i="5"/>
  <c r="D618" i="5"/>
  <c r="E618" i="5"/>
  <c r="F618" i="5"/>
  <c r="G618" i="5"/>
  <c r="L618" i="5"/>
  <c r="A619" i="5"/>
  <c r="B619" i="5"/>
  <c r="C619" i="5"/>
  <c r="D619" i="5"/>
  <c r="E619" i="5"/>
  <c r="F619" i="5"/>
  <c r="G619" i="5"/>
  <c r="L619" i="5"/>
  <c r="A620" i="5"/>
  <c r="B620" i="5"/>
  <c r="C620" i="5"/>
  <c r="D620" i="5"/>
  <c r="E620" i="5"/>
  <c r="F620" i="5"/>
  <c r="G620" i="5"/>
  <c r="L620" i="5"/>
  <c r="A621" i="5"/>
  <c r="B621" i="5"/>
  <c r="C621" i="5"/>
  <c r="D621" i="5"/>
  <c r="E621" i="5"/>
  <c r="F621" i="5"/>
  <c r="G621" i="5"/>
  <c r="L621" i="5"/>
  <c r="A622" i="5"/>
  <c r="B622" i="5"/>
  <c r="C622" i="5"/>
  <c r="D622" i="5"/>
  <c r="E622" i="5"/>
  <c r="F622" i="5"/>
  <c r="G622" i="5"/>
  <c r="L622" i="5"/>
  <c r="A623" i="5"/>
  <c r="B623" i="5"/>
  <c r="C623" i="5"/>
  <c r="D623" i="5"/>
  <c r="E623" i="5"/>
  <c r="F623" i="5"/>
  <c r="G623" i="5"/>
  <c r="L623" i="5"/>
  <c r="A624" i="5"/>
  <c r="B624" i="5"/>
  <c r="C624" i="5"/>
  <c r="D624" i="5"/>
  <c r="E624" i="5"/>
  <c r="F624" i="5"/>
  <c r="G624" i="5"/>
  <c r="L624" i="5"/>
  <c r="A625" i="5"/>
  <c r="B625" i="5"/>
  <c r="C625" i="5"/>
  <c r="D625" i="5"/>
  <c r="E625" i="5"/>
  <c r="F625" i="5"/>
  <c r="G625" i="5"/>
  <c r="L625" i="5"/>
  <c r="A626" i="5"/>
  <c r="B626" i="5"/>
  <c r="C626" i="5"/>
  <c r="D626" i="5"/>
  <c r="E626" i="5"/>
  <c r="F626" i="5"/>
  <c r="G626" i="5"/>
  <c r="L626" i="5"/>
  <c r="A627" i="5"/>
  <c r="B627" i="5"/>
  <c r="C627" i="5"/>
  <c r="D627" i="5"/>
  <c r="E627" i="5"/>
  <c r="F627" i="5"/>
  <c r="G627" i="5"/>
  <c r="L627" i="5"/>
  <c r="A628" i="5"/>
  <c r="B628" i="5"/>
  <c r="C628" i="5"/>
  <c r="D628" i="5"/>
  <c r="E628" i="5"/>
  <c r="F628" i="5"/>
  <c r="G628" i="5"/>
  <c r="L628" i="5"/>
  <c r="A629" i="5"/>
  <c r="B629" i="5"/>
  <c r="C629" i="5"/>
  <c r="D629" i="5"/>
  <c r="E629" i="5"/>
  <c r="F629" i="5"/>
  <c r="G629" i="5"/>
  <c r="L629" i="5"/>
  <c r="A630" i="5"/>
  <c r="B630" i="5"/>
  <c r="C630" i="5"/>
  <c r="D630" i="5"/>
  <c r="E630" i="5"/>
  <c r="F630" i="5"/>
  <c r="G630" i="5"/>
  <c r="L630" i="5"/>
  <c r="A631" i="5"/>
  <c r="B631" i="5"/>
  <c r="C631" i="5"/>
  <c r="D631" i="5"/>
  <c r="E631" i="5"/>
  <c r="F631" i="5"/>
  <c r="G631" i="5"/>
  <c r="L631" i="5"/>
  <c r="A632" i="5"/>
  <c r="B632" i="5"/>
  <c r="C632" i="5"/>
  <c r="D632" i="5"/>
  <c r="E632" i="5"/>
  <c r="F632" i="5"/>
  <c r="G632" i="5"/>
  <c r="L632" i="5"/>
  <c r="A633" i="5"/>
  <c r="B633" i="5"/>
  <c r="C633" i="5"/>
  <c r="D633" i="5"/>
  <c r="E633" i="5"/>
  <c r="F633" i="5"/>
  <c r="G633" i="5"/>
  <c r="L633" i="5"/>
  <c r="A634" i="5"/>
  <c r="B634" i="5"/>
  <c r="C634" i="5"/>
  <c r="D634" i="5"/>
  <c r="E634" i="5"/>
  <c r="F634" i="5"/>
  <c r="G634" i="5"/>
  <c r="L634" i="5"/>
  <c r="A635" i="5"/>
  <c r="B635" i="5"/>
  <c r="C635" i="5"/>
  <c r="D635" i="5"/>
  <c r="E635" i="5"/>
  <c r="F635" i="5"/>
  <c r="G635" i="5"/>
  <c r="L635" i="5"/>
  <c r="A636" i="5"/>
  <c r="B636" i="5"/>
  <c r="C636" i="5"/>
  <c r="D636" i="5"/>
  <c r="E636" i="5"/>
  <c r="F636" i="5"/>
  <c r="G636" i="5"/>
  <c r="L636" i="5"/>
  <c r="A637" i="5"/>
  <c r="B637" i="5"/>
  <c r="C637" i="5"/>
  <c r="D637" i="5"/>
  <c r="E637" i="5"/>
  <c r="F637" i="5"/>
  <c r="G637" i="5"/>
  <c r="L637" i="5"/>
  <c r="A638" i="5"/>
  <c r="B638" i="5"/>
  <c r="C638" i="5"/>
  <c r="D638" i="5"/>
  <c r="E638" i="5"/>
  <c r="F638" i="5"/>
  <c r="G638" i="5"/>
  <c r="L638" i="5"/>
  <c r="A639" i="5"/>
  <c r="B639" i="5"/>
  <c r="C639" i="5"/>
  <c r="D639" i="5"/>
  <c r="E639" i="5"/>
  <c r="F639" i="5"/>
  <c r="G639" i="5"/>
  <c r="L639" i="5"/>
  <c r="A640" i="5"/>
  <c r="B640" i="5"/>
  <c r="C640" i="5"/>
  <c r="D640" i="5"/>
  <c r="E640" i="5"/>
  <c r="F640" i="5"/>
  <c r="G640" i="5"/>
  <c r="L640" i="5"/>
  <c r="A641" i="5"/>
  <c r="B641" i="5"/>
  <c r="C641" i="5"/>
  <c r="D641" i="5"/>
  <c r="E641" i="5"/>
  <c r="F641" i="5"/>
  <c r="G641" i="5"/>
  <c r="L641" i="5"/>
  <c r="A642" i="5"/>
  <c r="B642" i="5"/>
  <c r="C642" i="5"/>
  <c r="D642" i="5"/>
  <c r="E642" i="5"/>
  <c r="F642" i="5"/>
  <c r="G642" i="5"/>
  <c r="L642" i="5"/>
  <c r="A643" i="5"/>
  <c r="B643" i="5"/>
  <c r="C643" i="5"/>
  <c r="D643" i="5"/>
  <c r="E643" i="5"/>
  <c r="F643" i="5"/>
  <c r="G643" i="5"/>
  <c r="L643" i="5"/>
  <c r="A644" i="5"/>
  <c r="B644" i="5"/>
  <c r="C644" i="5"/>
  <c r="D644" i="5"/>
  <c r="E644" i="5"/>
  <c r="F644" i="5"/>
  <c r="G644" i="5"/>
  <c r="L644" i="5"/>
  <c r="A645" i="5"/>
  <c r="B645" i="5"/>
  <c r="C645" i="5"/>
  <c r="D645" i="5"/>
  <c r="E645" i="5"/>
  <c r="F645" i="5"/>
  <c r="G645" i="5"/>
  <c r="L645" i="5"/>
  <c r="A646" i="5"/>
  <c r="B646" i="5"/>
  <c r="C646" i="5"/>
  <c r="D646" i="5"/>
  <c r="E646" i="5"/>
  <c r="F646" i="5"/>
  <c r="G646" i="5"/>
  <c r="L646" i="5"/>
  <c r="A647" i="5"/>
  <c r="B647" i="5"/>
  <c r="C647" i="5"/>
  <c r="D647" i="5"/>
  <c r="E647" i="5"/>
  <c r="F647" i="5"/>
  <c r="G647" i="5"/>
  <c r="L647" i="5"/>
  <c r="A648" i="5"/>
  <c r="B648" i="5"/>
  <c r="C648" i="5"/>
  <c r="D648" i="5"/>
  <c r="E648" i="5"/>
  <c r="F648" i="5"/>
  <c r="G648" i="5"/>
  <c r="L648" i="5"/>
  <c r="A649" i="5"/>
  <c r="B649" i="5"/>
  <c r="C649" i="5"/>
  <c r="D649" i="5"/>
  <c r="E649" i="5"/>
  <c r="F649" i="5"/>
  <c r="G649" i="5"/>
  <c r="L649" i="5"/>
  <c r="A650" i="5"/>
  <c r="B650" i="5"/>
  <c r="C650" i="5"/>
  <c r="D650" i="5"/>
  <c r="E650" i="5"/>
  <c r="F650" i="5"/>
  <c r="G650" i="5"/>
  <c r="L650" i="5"/>
  <c r="A651" i="5"/>
  <c r="B651" i="5"/>
  <c r="C651" i="5"/>
  <c r="D651" i="5"/>
  <c r="E651" i="5"/>
  <c r="F651" i="5"/>
  <c r="G651" i="5"/>
  <c r="L651" i="5"/>
  <c r="A652" i="5"/>
  <c r="B652" i="5"/>
  <c r="C652" i="5"/>
  <c r="D652" i="5"/>
  <c r="E652" i="5"/>
  <c r="F652" i="5"/>
  <c r="G652" i="5"/>
  <c r="L652" i="5"/>
  <c r="A653" i="5"/>
  <c r="B653" i="5"/>
  <c r="C653" i="5"/>
  <c r="D653" i="5"/>
  <c r="E653" i="5"/>
  <c r="F653" i="5"/>
  <c r="G653" i="5"/>
  <c r="L653" i="5"/>
  <c r="A654" i="5"/>
  <c r="B654" i="5"/>
  <c r="C654" i="5"/>
  <c r="D654" i="5"/>
  <c r="E654" i="5"/>
  <c r="F654" i="5"/>
  <c r="G654" i="5"/>
  <c r="L654" i="5"/>
  <c r="A655" i="5"/>
  <c r="B655" i="5"/>
  <c r="C655" i="5"/>
  <c r="D655" i="5"/>
  <c r="E655" i="5"/>
  <c r="F655" i="5"/>
  <c r="G655" i="5"/>
  <c r="L655" i="5"/>
  <c r="A656" i="5"/>
  <c r="B656" i="5"/>
  <c r="C656" i="5"/>
  <c r="D656" i="5"/>
  <c r="E656" i="5"/>
  <c r="F656" i="5"/>
  <c r="G656" i="5"/>
  <c r="L656" i="5"/>
  <c r="A657" i="5"/>
  <c r="B657" i="5"/>
  <c r="C657" i="5"/>
  <c r="D657" i="5"/>
  <c r="E657" i="5"/>
  <c r="F657" i="5"/>
  <c r="G657" i="5"/>
  <c r="L657" i="5"/>
  <c r="A658" i="5"/>
  <c r="B658" i="5"/>
  <c r="C658" i="5"/>
  <c r="D658" i="5"/>
  <c r="E658" i="5"/>
  <c r="F658" i="5"/>
  <c r="G658" i="5"/>
  <c r="L658" i="5"/>
  <c r="A659" i="5"/>
  <c r="B659" i="5"/>
  <c r="C659" i="5"/>
  <c r="D659" i="5"/>
  <c r="E659" i="5"/>
  <c r="F659" i="5"/>
  <c r="G659" i="5"/>
  <c r="L659" i="5"/>
  <c r="A660" i="5"/>
  <c r="B660" i="5"/>
  <c r="C660" i="5"/>
  <c r="D660" i="5"/>
  <c r="E660" i="5"/>
  <c r="F660" i="5"/>
  <c r="G660" i="5"/>
  <c r="L660" i="5"/>
  <c r="A661" i="5"/>
  <c r="B661" i="5"/>
  <c r="C661" i="5"/>
  <c r="D661" i="5"/>
  <c r="E661" i="5"/>
  <c r="F661" i="5"/>
  <c r="G661" i="5"/>
  <c r="L661" i="5"/>
  <c r="A662" i="5"/>
  <c r="B662" i="5"/>
  <c r="C662" i="5"/>
  <c r="D662" i="5"/>
  <c r="E662" i="5"/>
  <c r="F662" i="5"/>
  <c r="G662" i="5"/>
  <c r="L662" i="5"/>
  <c r="A663" i="5"/>
  <c r="B663" i="5"/>
  <c r="C663" i="5"/>
  <c r="D663" i="5"/>
  <c r="E663" i="5"/>
  <c r="F663" i="5"/>
  <c r="G663" i="5"/>
  <c r="L663" i="5"/>
  <c r="A664" i="5"/>
  <c r="B664" i="5"/>
  <c r="C664" i="5"/>
  <c r="D664" i="5"/>
  <c r="E664" i="5"/>
  <c r="F664" i="5"/>
  <c r="G664" i="5"/>
  <c r="L664" i="5"/>
  <c r="A665" i="5"/>
  <c r="B665" i="5"/>
  <c r="C665" i="5"/>
  <c r="D665" i="5"/>
  <c r="E665" i="5"/>
  <c r="F665" i="5"/>
  <c r="G665" i="5"/>
  <c r="L665" i="5"/>
  <c r="A666" i="5"/>
  <c r="B666" i="5"/>
  <c r="C666" i="5"/>
  <c r="D666" i="5"/>
  <c r="E666" i="5"/>
  <c r="F666" i="5"/>
  <c r="G666" i="5"/>
  <c r="L666" i="5"/>
  <c r="A667" i="5"/>
  <c r="B667" i="5"/>
  <c r="C667" i="5"/>
  <c r="D667" i="5"/>
  <c r="E667" i="5"/>
  <c r="F667" i="5"/>
  <c r="G667" i="5"/>
  <c r="L667" i="5"/>
  <c r="A668" i="5"/>
  <c r="B668" i="5"/>
  <c r="C668" i="5"/>
  <c r="D668" i="5"/>
  <c r="E668" i="5"/>
  <c r="F668" i="5"/>
  <c r="G668" i="5"/>
  <c r="L668" i="5"/>
  <c r="A669" i="5"/>
  <c r="B669" i="5"/>
  <c r="C669" i="5"/>
  <c r="D669" i="5"/>
  <c r="E669" i="5"/>
  <c r="F669" i="5"/>
  <c r="G669" i="5"/>
  <c r="L669" i="5"/>
  <c r="A670" i="5"/>
  <c r="B670" i="5"/>
  <c r="C670" i="5"/>
  <c r="D670" i="5"/>
  <c r="E670" i="5"/>
  <c r="F670" i="5"/>
  <c r="G670" i="5"/>
  <c r="L670" i="5"/>
  <c r="A671" i="5"/>
  <c r="B671" i="5"/>
  <c r="C671" i="5"/>
  <c r="D671" i="5"/>
  <c r="E671" i="5"/>
  <c r="F671" i="5"/>
  <c r="G671" i="5"/>
  <c r="L671" i="5"/>
  <c r="A672" i="5"/>
  <c r="B672" i="5"/>
  <c r="C672" i="5"/>
  <c r="D672" i="5"/>
  <c r="E672" i="5"/>
  <c r="F672" i="5"/>
  <c r="G672" i="5"/>
  <c r="L672" i="5"/>
  <c r="A673" i="5"/>
  <c r="B673" i="5"/>
  <c r="C673" i="5"/>
  <c r="D673" i="5"/>
  <c r="E673" i="5"/>
  <c r="F673" i="5"/>
  <c r="G673" i="5"/>
  <c r="L673" i="5"/>
  <c r="A674" i="5"/>
  <c r="B674" i="5"/>
  <c r="C674" i="5"/>
  <c r="D674" i="5"/>
  <c r="E674" i="5"/>
  <c r="F674" i="5"/>
  <c r="G674" i="5"/>
  <c r="L674" i="5"/>
  <c r="A675" i="5"/>
  <c r="B675" i="5"/>
  <c r="C675" i="5"/>
  <c r="D675" i="5"/>
  <c r="E675" i="5"/>
  <c r="F675" i="5"/>
  <c r="G675" i="5"/>
  <c r="L675" i="5"/>
  <c r="A676" i="5"/>
  <c r="B676" i="5"/>
  <c r="C676" i="5"/>
  <c r="D676" i="5"/>
  <c r="E676" i="5"/>
  <c r="F676" i="5"/>
  <c r="G676" i="5"/>
  <c r="L676" i="5"/>
  <c r="A677" i="5"/>
  <c r="B677" i="5"/>
  <c r="C677" i="5"/>
  <c r="D677" i="5"/>
  <c r="E677" i="5"/>
  <c r="F677" i="5"/>
  <c r="G677" i="5"/>
  <c r="L677" i="5"/>
  <c r="A678" i="5"/>
  <c r="B678" i="5"/>
  <c r="C678" i="5"/>
  <c r="D678" i="5"/>
  <c r="E678" i="5"/>
  <c r="F678" i="5"/>
  <c r="G678" i="5"/>
  <c r="L678" i="5"/>
  <c r="A679" i="5"/>
  <c r="B679" i="5"/>
  <c r="C679" i="5"/>
  <c r="D679" i="5"/>
  <c r="E679" i="5"/>
  <c r="F679" i="5"/>
  <c r="G679" i="5"/>
  <c r="L679" i="5"/>
  <c r="A680" i="5"/>
  <c r="B680" i="5"/>
  <c r="C680" i="5"/>
  <c r="D680" i="5"/>
  <c r="E680" i="5"/>
  <c r="F680" i="5"/>
  <c r="G680" i="5"/>
  <c r="L680" i="5"/>
  <c r="A681" i="5"/>
  <c r="B681" i="5"/>
  <c r="C681" i="5"/>
  <c r="D681" i="5"/>
  <c r="E681" i="5"/>
  <c r="F681" i="5"/>
  <c r="G681" i="5"/>
  <c r="L681" i="5"/>
  <c r="A682" i="5"/>
  <c r="B682" i="5"/>
  <c r="C682" i="5"/>
  <c r="D682" i="5"/>
  <c r="E682" i="5"/>
  <c r="F682" i="5"/>
  <c r="G682" i="5"/>
  <c r="L682" i="5"/>
  <c r="A683" i="5"/>
  <c r="B683" i="5"/>
  <c r="C683" i="5"/>
  <c r="D683" i="5"/>
  <c r="E683" i="5"/>
  <c r="F683" i="5"/>
  <c r="G683" i="5"/>
  <c r="L683" i="5"/>
  <c r="A684" i="5"/>
  <c r="B684" i="5"/>
  <c r="C684" i="5"/>
  <c r="D684" i="5"/>
  <c r="E684" i="5"/>
  <c r="F684" i="5"/>
  <c r="G684" i="5"/>
  <c r="L684" i="5"/>
  <c r="A685" i="5"/>
  <c r="B685" i="5"/>
  <c r="C685" i="5"/>
  <c r="D685" i="5"/>
  <c r="E685" i="5"/>
  <c r="F685" i="5"/>
  <c r="G685" i="5"/>
  <c r="L685" i="5"/>
  <c r="A686" i="5"/>
  <c r="B686" i="5"/>
  <c r="C686" i="5"/>
  <c r="D686" i="5"/>
  <c r="E686" i="5"/>
  <c r="F686" i="5"/>
  <c r="G686" i="5"/>
  <c r="L686" i="5"/>
  <c r="A687" i="5"/>
  <c r="B687" i="5"/>
  <c r="C687" i="5"/>
  <c r="D687" i="5"/>
  <c r="E687" i="5"/>
  <c r="F687" i="5"/>
  <c r="G687" i="5"/>
  <c r="L687" i="5"/>
  <c r="A688" i="5"/>
  <c r="B688" i="5"/>
  <c r="C688" i="5"/>
  <c r="D688" i="5"/>
  <c r="E688" i="5"/>
  <c r="F688" i="5"/>
  <c r="G688" i="5"/>
  <c r="L688" i="5"/>
  <c r="A689" i="5"/>
  <c r="B689" i="5"/>
  <c r="C689" i="5"/>
  <c r="D689" i="5"/>
  <c r="E689" i="5"/>
  <c r="F689" i="5"/>
  <c r="G689" i="5"/>
  <c r="L689" i="5"/>
  <c r="A690" i="5"/>
  <c r="B690" i="5"/>
  <c r="C690" i="5"/>
  <c r="D690" i="5"/>
  <c r="E690" i="5"/>
  <c r="F690" i="5"/>
  <c r="G690" i="5"/>
  <c r="L690" i="5"/>
  <c r="A691" i="5"/>
  <c r="B691" i="5"/>
  <c r="C691" i="5"/>
  <c r="D691" i="5"/>
  <c r="E691" i="5"/>
  <c r="F691" i="5"/>
  <c r="G691" i="5"/>
  <c r="L691" i="5"/>
  <c r="A692" i="5"/>
  <c r="B692" i="5"/>
  <c r="C692" i="5"/>
  <c r="D692" i="5"/>
  <c r="E692" i="5"/>
  <c r="F692" i="5"/>
  <c r="G692" i="5"/>
  <c r="L692" i="5"/>
  <c r="A693" i="5"/>
  <c r="B693" i="5"/>
  <c r="C693" i="5"/>
  <c r="D693" i="5"/>
  <c r="E693" i="5"/>
  <c r="F693" i="5"/>
  <c r="G693" i="5"/>
  <c r="L693" i="5"/>
  <c r="A694" i="5"/>
  <c r="B694" i="5"/>
  <c r="C694" i="5"/>
  <c r="D694" i="5"/>
  <c r="E694" i="5"/>
  <c r="F694" i="5"/>
  <c r="G694" i="5"/>
  <c r="L694" i="5"/>
  <c r="A695" i="5"/>
  <c r="B695" i="5"/>
  <c r="C695" i="5"/>
  <c r="D695" i="5"/>
  <c r="E695" i="5"/>
  <c r="F695" i="5"/>
  <c r="G695" i="5"/>
  <c r="L695" i="5"/>
  <c r="A696" i="5"/>
  <c r="B696" i="5"/>
  <c r="C696" i="5"/>
  <c r="D696" i="5"/>
  <c r="E696" i="5"/>
  <c r="F696" i="5"/>
  <c r="G696" i="5"/>
  <c r="L696" i="5"/>
  <c r="A697" i="5"/>
  <c r="B697" i="5"/>
  <c r="C697" i="5"/>
  <c r="D697" i="5"/>
  <c r="E697" i="5"/>
  <c r="F697" i="5"/>
  <c r="G697" i="5"/>
  <c r="L697" i="5"/>
  <c r="A698" i="5"/>
  <c r="B698" i="5"/>
  <c r="C698" i="5"/>
  <c r="D698" i="5"/>
  <c r="E698" i="5"/>
  <c r="F698" i="5"/>
  <c r="G698" i="5"/>
  <c r="L698" i="5"/>
  <c r="A699" i="5"/>
  <c r="B699" i="5"/>
  <c r="C699" i="5"/>
  <c r="D699" i="5"/>
  <c r="E699" i="5"/>
  <c r="F699" i="5"/>
  <c r="G699" i="5"/>
  <c r="L699" i="5"/>
  <c r="A700" i="5"/>
  <c r="B700" i="5"/>
  <c r="C700" i="5"/>
  <c r="D700" i="5"/>
  <c r="E700" i="5"/>
  <c r="F700" i="5"/>
  <c r="G700" i="5"/>
  <c r="L700" i="5"/>
  <c r="A701" i="5"/>
  <c r="B701" i="5"/>
  <c r="C701" i="5"/>
  <c r="D701" i="5"/>
  <c r="E701" i="5"/>
  <c r="F701" i="5"/>
  <c r="G701" i="5"/>
  <c r="L701" i="5"/>
  <c r="A702" i="5"/>
  <c r="B702" i="5"/>
  <c r="C702" i="5"/>
  <c r="D702" i="5"/>
  <c r="E702" i="5"/>
  <c r="F702" i="5"/>
  <c r="G702" i="5"/>
  <c r="L702" i="5"/>
  <c r="A703" i="5"/>
  <c r="B703" i="5"/>
  <c r="C703" i="5"/>
  <c r="D703" i="5"/>
  <c r="E703" i="5"/>
  <c r="F703" i="5"/>
  <c r="G703" i="5"/>
  <c r="L703" i="5"/>
  <c r="A704" i="5"/>
  <c r="B704" i="5"/>
  <c r="C704" i="5"/>
  <c r="D704" i="5"/>
  <c r="E704" i="5"/>
  <c r="F704" i="5"/>
  <c r="G704" i="5"/>
  <c r="L704" i="5"/>
  <c r="A705" i="5"/>
  <c r="B705" i="5"/>
  <c r="C705" i="5"/>
  <c r="D705" i="5"/>
  <c r="E705" i="5"/>
  <c r="F705" i="5"/>
  <c r="G705" i="5"/>
  <c r="L705" i="5"/>
  <c r="A706" i="5"/>
  <c r="B706" i="5"/>
  <c r="C706" i="5"/>
  <c r="D706" i="5"/>
  <c r="E706" i="5"/>
  <c r="F706" i="5"/>
  <c r="G706" i="5"/>
  <c r="L706" i="5"/>
  <c r="A707" i="5"/>
  <c r="B707" i="5"/>
  <c r="C707" i="5"/>
  <c r="D707" i="5"/>
  <c r="E707" i="5"/>
  <c r="F707" i="5"/>
  <c r="G707" i="5"/>
  <c r="L707" i="5"/>
  <c r="A708" i="5"/>
  <c r="B708" i="5"/>
  <c r="C708" i="5"/>
  <c r="D708" i="5"/>
  <c r="E708" i="5"/>
  <c r="F708" i="5"/>
  <c r="G708" i="5"/>
  <c r="L708" i="5"/>
  <c r="A709" i="5"/>
  <c r="B709" i="5"/>
  <c r="C709" i="5"/>
  <c r="D709" i="5"/>
  <c r="E709" i="5"/>
  <c r="F709" i="5"/>
  <c r="G709" i="5"/>
  <c r="L709" i="5"/>
  <c r="A710" i="5"/>
  <c r="B710" i="5"/>
  <c r="C710" i="5"/>
  <c r="D710" i="5"/>
  <c r="E710" i="5"/>
  <c r="F710" i="5"/>
  <c r="G710" i="5"/>
  <c r="L710" i="5"/>
  <c r="A711" i="5"/>
  <c r="B711" i="5"/>
  <c r="C711" i="5"/>
  <c r="D711" i="5"/>
  <c r="E711" i="5"/>
  <c r="F711" i="5"/>
  <c r="G711" i="5"/>
  <c r="L711" i="5"/>
  <c r="A712" i="5"/>
  <c r="B712" i="5"/>
  <c r="C712" i="5"/>
  <c r="D712" i="5"/>
  <c r="E712" i="5"/>
  <c r="F712" i="5"/>
  <c r="G712" i="5"/>
  <c r="L712" i="5"/>
  <c r="A713" i="5"/>
  <c r="B713" i="5"/>
  <c r="C713" i="5"/>
  <c r="D713" i="5"/>
  <c r="E713" i="5"/>
  <c r="F713" i="5"/>
  <c r="G713" i="5"/>
  <c r="L713" i="5"/>
  <c r="A714" i="5"/>
  <c r="B714" i="5"/>
  <c r="C714" i="5"/>
  <c r="D714" i="5"/>
  <c r="E714" i="5"/>
  <c r="F714" i="5"/>
  <c r="G714" i="5"/>
  <c r="L714" i="5"/>
  <c r="A715" i="5"/>
  <c r="B715" i="5"/>
  <c r="C715" i="5"/>
  <c r="D715" i="5"/>
  <c r="E715" i="5"/>
  <c r="F715" i="5"/>
  <c r="G715" i="5"/>
  <c r="L715" i="5"/>
  <c r="A716" i="5"/>
  <c r="B716" i="5"/>
  <c r="C716" i="5"/>
  <c r="D716" i="5"/>
  <c r="E716" i="5"/>
  <c r="F716" i="5"/>
  <c r="G716" i="5"/>
  <c r="L716" i="5"/>
  <c r="A717" i="5"/>
  <c r="B717" i="5"/>
  <c r="C717" i="5"/>
  <c r="D717" i="5"/>
  <c r="E717" i="5"/>
  <c r="F717" i="5"/>
  <c r="G717" i="5"/>
  <c r="L717" i="5"/>
  <c r="A718" i="5"/>
  <c r="B718" i="5"/>
  <c r="C718" i="5"/>
  <c r="D718" i="5"/>
  <c r="E718" i="5"/>
  <c r="F718" i="5"/>
  <c r="G718" i="5"/>
  <c r="L718" i="5"/>
  <c r="A719" i="5"/>
  <c r="B719" i="5"/>
  <c r="C719" i="5"/>
  <c r="D719" i="5"/>
  <c r="E719" i="5"/>
  <c r="F719" i="5"/>
  <c r="G719" i="5"/>
  <c r="L719" i="5"/>
  <c r="A720" i="5"/>
  <c r="B720" i="5"/>
  <c r="C720" i="5"/>
  <c r="D720" i="5"/>
  <c r="E720" i="5"/>
  <c r="F720" i="5"/>
  <c r="G720" i="5"/>
  <c r="L720" i="5"/>
  <c r="A721" i="5"/>
  <c r="B721" i="5"/>
  <c r="C721" i="5"/>
  <c r="D721" i="5"/>
  <c r="E721" i="5"/>
  <c r="F721" i="5"/>
  <c r="G721" i="5"/>
  <c r="L721" i="5"/>
  <c r="A722" i="5"/>
  <c r="B722" i="5"/>
  <c r="C722" i="5"/>
  <c r="D722" i="5"/>
  <c r="E722" i="5"/>
  <c r="F722" i="5"/>
  <c r="G722" i="5"/>
  <c r="L722" i="5"/>
  <c r="A723" i="5"/>
  <c r="B723" i="5"/>
  <c r="C723" i="5"/>
  <c r="D723" i="5"/>
  <c r="E723" i="5"/>
  <c r="F723" i="5"/>
  <c r="G723" i="5"/>
  <c r="L723" i="5"/>
  <c r="A724" i="5"/>
  <c r="B724" i="5"/>
  <c r="C724" i="5"/>
  <c r="D724" i="5"/>
  <c r="E724" i="5"/>
  <c r="F724" i="5"/>
  <c r="G724" i="5"/>
  <c r="L724" i="5"/>
  <c r="A725" i="5"/>
  <c r="B725" i="5"/>
  <c r="C725" i="5"/>
  <c r="D725" i="5"/>
  <c r="E725" i="5"/>
  <c r="F725" i="5"/>
  <c r="G725" i="5"/>
  <c r="L725" i="5"/>
  <c r="A726" i="5"/>
  <c r="B726" i="5"/>
  <c r="C726" i="5"/>
  <c r="D726" i="5"/>
  <c r="E726" i="5"/>
  <c r="F726" i="5"/>
  <c r="G726" i="5"/>
  <c r="L726" i="5"/>
  <c r="A727" i="5"/>
  <c r="B727" i="5"/>
  <c r="C727" i="5"/>
  <c r="D727" i="5"/>
  <c r="E727" i="5"/>
  <c r="F727" i="5"/>
  <c r="G727" i="5"/>
  <c r="L727" i="5"/>
  <c r="A728" i="5"/>
  <c r="B728" i="5"/>
  <c r="C728" i="5"/>
  <c r="D728" i="5"/>
  <c r="E728" i="5"/>
  <c r="F728" i="5"/>
  <c r="G728" i="5"/>
  <c r="L728" i="5"/>
  <c r="A729" i="5"/>
  <c r="B729" i="5"/>
  <c r="C729" i="5"/>
  <c r="D729" i="5"/>
  <c r="E729" i="5"/>
  <c r="F729" i="5"/>
  <c r="G729" i="5"/>
  <c r="L729" i="5"/>
  <c r="A730" i="5"/>
  <c r="B730" i="5"/>
  <c r="C730" i="5"/>
  <c r="D730" i="5"/>
  <c r="E730" i="5"/>
  <c r="F730" i="5"/>
  <c r="G730" i="5"/>
  <c r="L730" i="5"/>
  <c r="A1" i="10"/>
  <c r="A3" i="10"/>
  <c r="A5" i="3"/>
  <c r="F229" i="4" s="1"/>
  <c r="D231" i="5" s="1"/>
  <c r="B5" i="3"/>
  <c r="G229" i="4" s="1"/>
  <c r="D5" i="3"/>
  <c r="F246" i="4" s="1"/>
  <c r="D248" i="5" s="1"/>
  <c r="E5" i="3"/>
  <c r="G246" i="4" s="1"/>
  <c r="A6" i="3"/>
  <c r="F231" i="4" s="1"/>
  <c r="D233" i="5" s="1"/>
  <c r="B6" i="3"/>
  <c r="G231" i="4" s="1"/>
  <c r="A7" i="3"/>
  <c r="F233" i="4" s="1"/>
  <c r="D235" i="5" s="1"/>
  <c r="B7" i="3"/>
  <c r="G233" i="4" s="1"/>
  <c r="D7" i="3"/>
  <c r="F248" i="4" s="1"/>
  <c r="D250" i="5" s="1"/>
  <c r="E7" i="3"/>
  <c r="G248" i="4" s="1"/>
  <c r="A8" i="3"/>
  <c r="D8" i="3"/>
  <c r="F254" i="4" s="1"/>
  <c r="D256" i="5" s="1"/>
  <c r="E8" i="3"/>
  <c r="G254" i="4" s="1"/>
  <c r="A9" i="3"/>
  <c r="F235" i="4" s="1"/>
  <c r="D237" i="5" s="1"/>
  <c r="B9" i="3"/>
  <c r="G235" i="4" s="1"/>
  <c r="E237" i="5" s="1"/>
  <c r="D9" i="3"/>
  <c r="F256" i="4" s="1"/>
  <c r="D258" i="5" s="1"/>
  <c r="E9" i="3"/>
  <c r="G256" i="4" s="1"/>
  <c r="A10" i="3"/>
  <c r="F237" i="4" s="1"/>
  <c r="D239" i="5" s="1"/>
  <c r="D10" i="3"/>
  <c r="E10" i="3"/>
  <c r="A11" i="3"/>
  <c r="F239" i="4" s="1"/>
  <c r="D241" i="5" s="1"/>
  <c r="D11" i="3"/>
  <c r="E11" i="3"/>
  <c r="A12" i="3"/>
  <c r="F241" i="4" s="1"/>
  <c r="D243" i="5" s="1"/>
  <c r="B12" i="3"/>
  <c r="G241" i="4" s="1"/>
  <c r="A13" i="3"/>
  <c r="F243" i="4" s="1"/>
  <c r="D245" i="5" s="1"/>
  <c r="B13" i="3"/>
  <c r="G243" i="4" s="1"/>
  <c r="A14" i="3"/>
  <c r="F245" i="4" s="1"/>
  <c r="D247" i="5" s="1"/>
  <c r="B14" i="3"/>
  <c r="G245" i="4" s="1"/>
  <c r="L239" i="5" l="1"/>
  <c r="A127" i="5"/>
  <c r="A124" i="5"/>
  <c r="I4" i="5"/>
  <c r="E230" i="5"/>
  <c r="A160" i="5"/>
  <c r="D17" i="5"/>
  <c r="G232" i="4"/>
  <c r="G236" i="4" s="1"/>
  <c r="E238" i="5" s="1"/>
  <c r="D115" i="4"/>
  <c r="B117" i="5" s="1"/>
  <c r="D114" i="4"/>
  <c r="B116" i="5" s="1"/>
  <c r="E177" i="5"/>
  <c r="A97" i="5"/>
  <c r="A118" i="5"/>
  <c r="F170" i="4"/>
  <c r="F172" i="4" s="1"/>
  <c r="F174" i="4" s="1"/>
  <c r="F176" i="4" s="1"/>
  <c r="F178" i="4" s="1"/>
  <c r="D180" i="5" s="1"/>
  <c r="A144" i="5"/>
  <c r="E223" i="5"/>
  <c r="A146" i="5"/>
  <c r="L7" i="5"/>
  <c r="E193" i="5"/>
  <c r="A131" i="5"/>
  <c r="A113" i="5"/>
  <c r="J190" i="4"/>
  <c r="J191" i="4" s="1"/>
  <c r="L193" i="5" s="1"/>
  <c r="G163" i="4"/>
  <c r="G164" i="4" s="1"/>
  <c r="G170" i="4" s="1"/>
  <c r="G172" i="4" s="1"/>
  <c r="E174" i="5" s="1"/>
  <c r="A147" i="5"/>
  <c r="A145" i="5"/>
  <c r="A93" i="5"/>
  <c r="D31" i="5"/>
  <c r="D139" i="4"/>
  <c r="B141" i="5" s="1"/>
  <c r="D138" i="4"/>
  <c r="B140" i="5" s="1"/>
  <c r="B92" i="5"/>
  <c r="A138" i="5"/>
  <c r="F221" i="4"/>
  <c r="D223" i="5" s="1"/>
  <c r="E228" i="5"/>
  <c r="E205" i="5"/>
  <c r="E167" i="5"/>
  <c r="A152" i="5"/>
  <c r="A121" i="5"/>
  <c r="A75" i="5"/>
  <c r="A71" i="5"/>
  <c r="D21" i="5"/>
  <c r="I14" i="4"/>
  <c r="G16" i="5" s="1"/>
  <c r="A142" i="5"/>
  <c r="F27" i="5"/>
  <c r="F21" i="5"/>
  <c r="H21" i="5" s="1"/>
  <c r="F19" i="5"/>
  <c r="A112" i="5"/>
  <c r="A107" i="5"/>
  <c r="A80" i="5"/>
  <c r="D7" i="5"/>
  <c r="F175" i="4"/>
  <c r="D177" i="5" s="1"/>
  <c r="J226" i="4"/>
  <c r="L228" i="5" s="1"/>
  <c r="L227" i="5"/>
  <c r="F223" i="4"/>
  <c r="D225" i="5" s="1"/>
  <c r="F173" i="4"/>
  <c r="D175" i="5" s="1"/>
  <c r="J172" i="4"/>
  <c r="B84" i="5"/>
  <c r="A84" i="5"/>
  <c r="B78" i="5"/>
  <c r="A78" i="5"/>
  <c r="B68" i="5"/>
  <c r="A68" i="5"/>
  <c r="J9" i="4"/>
  <c r="J10" i="4" s="1"/>
  <c r="L12" i="5" s="1"/>
  <c r="D11" i="5"/>
  <c r="E225" i="5"/>
  <c r="L224" i="5"/>
  <c r="E185" i="5"/>
  <c r="L184" i="5"/>
  <c r="A157" i="5"/>
  <c r="A154" i="5"/>
  <c r="A101" i="5"/>
  <c r="A91" i="5"/>
  <c r="A74" i="5"/>
  <c r="D118" i="4"/>
  <c r="B120" i="5" s="1"/>
  <c r="A120" i="5"/>
  <c r="A151" i="5"/>
  <c r="A119" i="5"/>
  <c r="A115" i="5"/>
  <c r="A110" i="5"/>
  <c r="D24" i="5"/>
  <c r="F5" i="5"/>
  <c r="J186" i="4"/>
  <c r="J187" i="4" s="1"/>
  <c r="L189" i="5" s="1"/>
  <c r="F187" i="4"/>
  <c r="D189" i="5" s="1"/>
  <c r="D157" i="4"/>
  <c r="B159" i="5" s="1"/>
  <c r="D146" i="4"/>
  <c r="B148" i="5" s="1"/>
  <c r="D131" i="4"/>
  <c r="B133" i="5" s="1"/>
  <c r="D128" i="4"/>
  <c r="B130" i="5" s="1"/>
  <c r="A130" i="5"/>
  <c r="D123" i="4"/>
  <c r="B125" i="5" s="1"/>
  <c r="A125" i="5"/>
  <c r="D134" i="4"/>
  <c r="B136" i="5" s="1"/>
  <c r="A136" i="5"/>
  <c r="D124" i="4"/>
  <c r="B126" i="5" s="1"/>
  <c r="A126" i="5"/>
  <c r="B103" i="5"/>
  <c r="A103" i="5"/>
  <c r="B96" i="5"/>
  <c r="B95" i="5"/>
  <c r="B88" i="5"/>
  <c r="A88" i="5"/>
  <c r="B81" i="5"/>
  <c r="J29" i="4"/>
  <c r="D32" i="5"/>
  <c r="I10" i="4"/>
  <c r="G12" i="5" s="1"/>
  <c r="F11" i="5"/>
  <c r="H53" i="5" s="1"/>
  <c r="E219" i="5"/>
  <c r="A149" i="5"/>
  <c r="A134" i="5"/>
  <c r="A109" i="5"/>
  <c r="A89" i="5"/>
  <c r="A82" i="5"/>
  <c r="A69" i="5"/>
  <c r="F25" i="5"/>
  <c r="I16" i="4"/>
  <c r="G18" i="5" s="1"/>
  <c r="F13" i="5"/>
  <c r="H47" i="5" s="1"/>
  <c r="L222" i="5"/>
  <c r="L218" i="5"/>
  <c r="D178" i="5"/>
  <c r="L176" i="5"/>
  <c r="L206" i="5"/>
  <c r="D166" i="5"/>
  <c r="I17" i="5"/>
  <c r="J200" i="4"/>
  <c r="F201" i="4"/>
  <c r="D203" i="5" s="1"/>
  <c r="G174" i="4"/>
  <c r="B100" i="5"/>
  <c r="A100" i="5"/>
  <c r="D230" i="5"/>
  <c r="E203" i="5"/>
  <c r="A129" i="5"/>
  <c r="A128" i="5"/>
  <c r="F213" i="4"/>
  <c r="D215" i="5" s="1"/>
  <c r="G197" i="4"/>
  <c r="B58" i="5"/>
  <c r="A58" i="5"/>
  <c r="E215" i="5"/>
  <c r="E172" i="5"/>
  <c r="E166" i="5"/>
  <c r="A158" i="5"/>
  <c r="A153" i="5"/>
  <c r="A139" i="5"/>
  <c r="A105" i="5"/>
  <c r="I104" i="5"/>
  <c r="A87" i="5"/>
  <c r="H12" i="5"/>
  <c r="I47" i="5"/>
  <c r="F205" i="4"/>
  <c r="D207" i="5" s="1"/>
  <c r="A99" i="5"/>
  <c r="B99" i="5"/>
  <c r="B85" i="5"/>
  <c r="A85" i="5"/>
  <c r="B79" i="5"/>
  <c r="A79" i="5"/>
  <c r="A56" i="5"/>
  <c r="B56" i="5"/>
  <c r="I28" i="4"/>
  <c r="G30" i="5" s="1"/>
  <c r="F29" i="5"/>
  <c r="L21" i="5"/>
  <c r="J20" i="4"/>
  <c r="L22" i="5" s="1"/>
  <c r="I6" i="4"/>
  <c r="G8" i="5" s="1"/>
  <c r="K54" i="8"/>
  <c r="G179" i="4"/>
  <c r="H43" i="5"/>
  <c r="I43" i="5"/>
  <c r="D232" i="5"/>
  <c r="F232" i="4"/>
  <c r="D234" i="5" s="1"/>
  <c r="J208" i="4"/>
  <c r="F209" i="4"/>
  <c r="D211" i="5" s="1"/>
  <c r="B61" i="5"/>
  <c r="A61" i="5"/>
  <c r="I34" i="4"/>
  <c r="G36" i="5" s="1"/>
  <c r="I36" i="5" s="1"/>
  <c r="F35" i="5"/>
  <c r="J16" i="4"/>
  <c r="L18" i="5" s="1"/>
  <c r="L17" i="5"/>
  <c r="E211" i="5"/>
  <c r="E165" i="5"/>
  <c r="A156" i="5"/>
  <c r="A150" i="5"/>
  <c r="A135" i="5"/>
  <c r="A90" i="5"/>
  <c r="J192" i="4"/>
  <c r="F193" i="4"/>
  <c r="D195" i="5" s="1"/>
  <c r="F162" i="4"/>
  <c r="D164" i="5" s="1"/>
  <c r="J163" i="4"/>
  <c r="A98" i="5"/>
  <c r="B98" i="5"/>
  <c r="J7" i="4"/>
  <c r="D9" i="5"/>
  <c r="L214" i="5"/>
  <c r="E207" i="5"/>
  <c r="A143" i="5"/>
  <c r="A108" i="5"/>
  <c r="A73" i="5"/>
  <c r="A49" i="5"/>
  <c r="J202" i="4"/>
  <c r="D121" i="4"/>
  <c r="B123" i="5" s="1"/>
  <c r="D120" i="4"/>
  <c r="B122" i="5" s="1"/>
  <c r="A104" i="5"/>
  <c r="B104" i="5"/>
  <c r="B102" i="5"/>
  <c r="A102" i="5"/>
  <c r="B86" i="5"/>
  <c r="B83" i="5"/>
  <c r="A83" i="5"/>
  <c r="B77" i="5"/>
  <c r="A77" i="5"/>
  <c r="A57" i="5"/>
  <c r="B57" i="5"/>
  <c r="J23" i="4"/>
  <c r="D26" i="5"/>
  <c r="F217" i="4"/>
  <c r="D219" i="5" s="1"/>
  <c r="F183" i="4"/>
  <c r="D185" i="5" s="1"/>
  <c r="F23" i="5"/>
  <c r="F9" i="5"/>
  <c r="H9" i="5" s="1"/>
  <c r="E256" i="5"/>
  <c r="J255" i="4"/>
  <c r="J249" i="4"/>
  <c r="E250" i="5"/>
  <c r="E231" i="5"/>
  <c r="J228" i="4"/>
  <c r="J244" i="4"/>
  <c r="E247" i="5"/>
  <c r="J247" i="4"/>
  <c r="E248" i="5"/>
  <c r="J232" i="4"/>
  <c r="E235" i="5"/>
  <c r="J240" i="4"/>
  <c r="E243" i="5"/>
  <c r="E245" i="5"/>
  <c r="J242" i="4"/>
  <c r="J257" i="4"/>
  <c r="E258" i="5"/>
  <c r="J230" i="4"/>
  <c r="E233" i="5"/>
  <c r="H94" i="5"/>
  <c r="I94" i="5"/>
  <c r="H52" i="5"/>
  <c r="I52" i="5"/>
  <c r="I119" i="5"/>
  <c r="I112" i="5"/>
  <c r="H157" i="5"/>
  <c r="I78" i="5"/>
  <c r="I54" i="5"/>
  <c r="I67" i="5"/>
  <c r="I96" i="5"/>
  <c r="H76" i="5"/>
  <c r="I76" i="5"/>
  <c r="H143" i="5"/>
  <c r="H150" i="5"/>
  <c r="H158" i="5"/>
  <c r="H130" i="5"/>
  <c r="I130" i="5"/>
  <c r="H110" i="5"/>
  <c r="I110" i="5"/>
  <c r="H123" i="5"/>
  <c r="I123" i="5"/>
  <c r="H102" i="5"/>
  <c r="I102" i="5"/>
  <c r="H60" i="5"/>
  <c r="I60" i="5"/>
  <c r="H155" i="5"/>
  <c r="H154" i="5"/>
  <c r="H148" i="5"/>
  <c r="H145" i="5"/>
  <c r="H140" i="5"/>
  <c r="H137" i="5"/>
  <c r="I137" i="5"/>
  <c r="I131" i="5"/>
  <c r="H126" i="5"/>
  <c r="H124" i="5"/>
  <c r="I124" i="5"/>
  <c r="H116" i="5"/>
  <c r="I116" i="5"/>
  <c r="H71" i="5"/>
  <c r="I61" i="5"/>
  <c r="I37" i="5"/>
  <c r="H160" i="5"/>
  <c r="H152" i="5"/>
  <c r="I140" i="5"/>
  <c r="I138" i="5"/>
  <c r="I126" i="5"/>
  <c r="H119" i="5"/>
  <c r="H117" i="5"/>
  <c r="I117" i="5"/>
  <c r="I108" i="5"/>
  <c r="H106" i="5"/>
  <c r="I106" i="5"/>
  <c r="I100" i="5"/>
  <c r="H98" i="5"/>
  <c r="I98" i="5"/>
  <c r="I92" i="5"/>
  <c r="I90" i="5"/>
  <c r="H89" i="5"/>
  <c r="I89" i="5"/>
  <c r="I83" i="5"/>
  <c r="H82" i="5"/>
  <c r="I82" i="5"/>
  <c r="H80" i="5"/>
  <c r="I80" i="5"/>
  <c r="I71" i="5"/>
  <c r="I58" i="5"/>
  <c r="H56" i="5"/>
  <c r="I56" i="5"/>
  <c r="H30" i="5"/>
  <c r="I30" i="5"/>
  <c r="D153" i="4"/>
  <c r="B155" i="5" s="1"/>
  <c r="A155" i="5"/>
  <c r="K167" i="8"/>
  <c r="G215" i="4"/>
  <c r="H75" i="5"/>
  <c r="I75" i="5"/>
  <c r="H67" i="5"/>
  <c r="H51" i="5"/>
  <c r="I51" i="5"/>
  <c r="H7" i="5"/>
  <c r="I7" i="5"/>
  <c r="H5" i="5"/>
  <c r="H6" i="5"/>
  <c r="I32" i="5"/>
  <c r="I5" i="5"/>
  <c r="H14" i="5"/>
  <c r="I19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21" i="5"/>
  <c r="I141" i="5"/>
  <c r="I26" i="5"/>
  <c r="I39" i="5"/>
  <c r="I41" i="5"/>
  <c r="I45" i="5"/>
  <c r="I50" i="5"/>
  <c r="I63" i="5"/>
  <c r="I65" i="5"/>
  <c r="I69" i="5"/>
  <c r="I74" i="5"/>
  <c r="I114" i="5"/>
  <c r="I122" i="5"/>
  <c r="I128" i="5"/>
  <c r="I133" i="5"/>
  <c r="I136" i="5"/>
  <c r="H146" i="5"/>
  <c r="H153" i="5"/>
  <c r="H156" i="5"/>
  <c r="I85" i="5"/>
  <c r="I88" i="5"/>
  <c r="H142" i="5"/>
  <c r="H144" i="5"/>
  <c r="H147" i="5"/>
  <c r="H149" i="5"/>
  <c r="H151" i="5"/>
  <c r="H159" i="5"/>
  <c r="H161" i="5"/>
  <c r="F195" i="4"/>
  <c r="D197" i="5" s="1"/>
  <c r="J194" i="4"/>
  <c r="E197" i="5"/>
  <c r="J161" i="4"/>
  <c r="F160" i="4"/>
  <c r="D162" i="5" s="1"/>
  <c r="E162" i="5"/>
  <c r="I164" i="5" s="1"/>
  <c r="D130" i="4"/>
  <c r="B132" i="5" s="1"/>
  <c r="A132" i="5"/>
  <c r="J25" i="4"/>
  <c r="D28" i="5"/>
  <c r="J22" i="4"/>
  <c r="L24" i="5" s="1"/>
  <c r="L23" i="5"/>
  <c r="J17" i="4"/>
  <c r="D19" i="5"/>
  <c r="H141" i="5"/>
  <c r="H128" i="5"/>
  <c r="H114" i="5"/>
  <c r="H87" i="5"/>
  <c r="I87" i="5"/>
  <c r="H84" i="5"/>
  <c r="I84" i="5"/>
  <c r="H69" i="5"/>
  <c r="H41" i="5"/>
  <c r="J238" i="4"/>
  <c r="E241" i="5"/>
  <c r="H135" i="5"/>
  <c r="I135" i="5"/>
  <c r="H132" i="5"/>
  <c r="I132" i="5"/>
  <c r="H121" i="5"/>
  <c r="I121" i="5"/>
  <c r="H112" i="5"/>
  <c r="H108" i="5"/>
  <c r="H104" i="5"/>
  <c r="H100" i="5"/>
  <c r="H96" i="5"/>
  <c r="H92" i="5"/>
  <c r="H78" i="5"/>
  <c r="H73" i="5"/>
  <c r="I73" i="5"/>
  <c r="I62" i="5"/>
  <c r="H58" i="5"/>
  <c r="H54" i="5"/>
  <c r="H49" i="5"/>
  <c r="I49" i="5"/>
  <c r="I38" i="5"/>
  <c r="H24" i="5"/>
  <c r="I24" i="5"/>
  <c r="H22" i="5"/>
  <c r="H139" i="5"/>
  <c r="H134" i="5"/>
  <c r="H129" i="5"/>
  <c r="H127" i="5"/>
  <c r="H125" i="5"/>
  <c r="H120" i="5"/>
  <c r="H118" i="5"/>
  <c r="H115" i="5"/>
  <c r="H113" i="5"/>
  <c r="H111" i="5"/>
  <c r="H109" i="5"/>
  <c r="H107" i="5"/>
  <c r="H105" i="5"/>
  <c r="H103" i="5"/>
  <c r="H101" i="5"/>
  <c r="H99" i="5"/>
  <c r="H97" i="5"/>
  <c r="H95" i="5"/>
  <c r="H93" i="5"/>
  <c r="H91" i="5"/>
  <c r="H86" i="5"/>
  <c r="H81" i="5"/>
  <c r="H79" i="5"/>
  <c r="H77" i="5"/>
  <c r="H72" i="5"/>
  <c r="H70" i="5"/>
  <c r="H68" i="5"/>
  <c r="H66" i="5"/>
  <c r="H64" i="5"/>
  <c r="H57" i="5"/>
  <c r="H55" i="5"/>
  <c r="H48" i="5"/>
  <c r="H46" i="5"/>
  <c r="H44" i="5"/>
  <c r="H42" i="5"/>
  <c r="H40" i="5"/>
  <c r="H26" i="5"/>
  <c r="H20" i="5"/>
  <c r="H15" i="5"/>
  <c r="F177" i="4"/>
  <c r="D179" i="5" s="1"/>
  <c r="J176" i="4"/>
  <c r="K101" i="8"/>
  <c r="K75" i="8"/>
  <c r="G185" i="4"/>
  <c r="I139" i="5"/>
  <c r="H138" i="5"/>
  <c r="H136" i="5"/>
  <c r="I134" i="5"/>
  <c r="H133" i="5"/>
  <c r="H131" i="5"/>
  <c r="I129" i="5"/>
  <c r="I127" i="5"/>
  <c r="I125" i="5"/>
  <c r="H122" i="5"/>
  <c r="I120" i="5"/>
  <c r="I118" i="5"/>
  <c r="I115" i="5"/>
  <c r="I113" i="5"/>
  <c r="I111" i="5"/>
  <c r="I109" i="5"/>
  <c r="I107" i="5"/>
  <c r="I105" i="5"/>
  <c r="I103" i="5"/>
  <c r="I101" i="5"/>
  <c r="I99" i="5"/>
  <c r="I97" i="5"/>
  <c r="I95" i="5"/>
  <c r="I93" i="5"/>
  <c r="I91" i="5"/>
  <c r="H90" i="5"/>
  <c r="H88" i="5"/>
  <c r="I86" i="5"/>
  <c r="H85" i="5"/>
  <c r="H83" i="5"/>
  <c r="I81" i="5"/>
  <c r="I79" i="5"/>
  <c r="I77" i="5"/>
  <c r="H74" i="5"/>
  <c r="I72" i="5"/>
  <c r="I70" i="5"/>
  <c r="I68" i="5"/>
  <c r="I66" i="5"/>
  <c r="I64" i="5"/>
  <c r="H63" i="5"/>
  <c r="H61" i="5"/>
  <c r="I59" i="5"/>
  <c r="I57" i="5"/>
  <c r="I55" i="5"/>
  <c r="I53" i="5"/>
  <c r="H50" i="5"/>
  <c r="I48" i="5"/>
  <c r="I46" i="5"/>
  <c r="I44" i="5"/>
  <c r="I42" i="5"/>
  <c r="I40" i="5"/>
  <c r="H39" i="5"/>
  <c r="H37" i="5"/>
  <c r="H34" i="5"/>
  <c r="I34" i="5"/>
  <c r="H28" i="5"/>
  <c r="I28" i="5"/>
  <c r="H18" i="5"/>
  <c r="I15" i="5"/>
  <c r="F211" i="4"/>
  <c r="D213" i="5" s="1"/>
  <c r="J210" i="4"/>
  <c r="H32" i="5"/>
  <c r="H16" i="5"/>
  <c r="I6" i="5"/>
  <c r="J198" i="4"/>
  <c r="F199" i="4"/>
  <c r="D201" i="5" s="1"/>
  <c r="J180" i="4"/>
  <c r="F181" i="4"/>
  <c r="D183" i="5" s="1"/>
  <c r="J11" i="4"/>
  <c r="D13" i="5"/>
  <c r="J3" i="4"/>
  <c r="D5" i="5"/>
  <c r="K180" i="8"/>
  <c r="G219" i="4"/>
  <c r="H36" i="5"/>
  <c r="H19" i="5"/>
  <c r="H17" i="5"/>
  <c r="I16" i="5"/>
  <c r="I13" i="5"/>
  <c r="H10" i="5"/>
  <c r="H8" i="5"/>
  <c r="I8" i="5"/>
  <c r="H4" i="5"/>
  <c r="H11" i="5"/>
  <c r="I11" i="5"/>
  <c r="I9" i="5"/>
  <c r="K138" i="8"/>
  <c r="G207" i="4"/>
  <c r="K61" i="8"/>
  <c r="K16" i="8"/>
  <c r="G171" i="4"/>
  <c r="G234" i="4"/>
  <c r="F166" i="4"/>
  <c r="D168" i="5" s="1"/>
  <c r="K153" i="8"/>
  <c r="K113" i="8"/>
  <c r="A51" i="7"/>
  <c r="K194" i="8"/>
  <c r="K125" i="8"/>
  <c r="K88" i="8"/>
  <c r="K29" i="8"/>
  <c r="K4" i="5" l="1"/>
  <c r="H38" i="5"/>
  <c r="K38" i="5" s="1"/>
  <c r="D176" i="5"/>
  <c r="E234" i="5"/>
  <c r="H59" i="5"/>
  <c r="K59" i="5" s="1"/>
  <c r="L11" i="5"/>
  <c r="D172" i="5"/>
  <c r="F236" i="4"/>
  <c r="D238" i="5" s="1"/>
  <c r="D174" i="5"/>
  <c r="F180" i="4"/>
  <c r="D182" i="5" s="1"/>
  <c r="L192" i="5"/>
  <c r="I12" i="5"/>
  <c r="J12" i="5" s="1"/>
  <c r="H25" i="5"/>
  <c r="K119" i="5"/>
  <c r="F234" i="4"/>
  <c r="F238" i="4" s="1"/>
  <c r="H65" i="5"/>
  <c r="K65" i="5" s="1"/>
  <c r="H27" i="5"/>
  <c r="J30" i="4"/>
  <c r="L32" i="5" s="1"/>
  <c r="L31" i="5"/>
  <c r="L188" i="5"/>
  <c r="J173" i="4"/>
  <c r="L175" i="5" s="1"/>
  <c r="L174" i="5"/>
  <c r="H13" i="5"/>
  <c r="J13" i="5" s="1"/>
  <c r="H23" i="5"/>
  <c r="I27" i="5"/>
  <c r="K27" i="5" s="1"/>
  <c r="H45" i="5"/>
  <c r="J45" i="5" s="1"/>
  <c r="H62" i="5"/>
  <c r="J62" i="5" s="1"/>
  <c r="H33" i="5"/>
  <c r="K47" i="5"/>
  <c r="I14" i="5"/>
  <c r="I23" i="5"/>
  <c r="I20" i="5"/>
  <c r="K20" i="5" s="1"/>
  <c r="I29" i="5"/>
  <c r="I35" i="5"/>
  <c r="K114" i="5"/>
  <c r="I22" i="5"/>
  <c r="J22" i="5" s="1"/>
  <c r="I33" i="5"/>
  <c r="I25" i="5"/>
  <c r="K25" i="5" s="1"/>
  <c r="H35" i="5"/>
  <c r="I18" i="5"/>
  <c r="K18" i="5" s="1"/>
  <c r="I31" i="5"/>
  <c r="I10" i="5"/>
  <c r="K10" i="5" s="1"/>
  <c r="K43" i="5"/>
  <c r="K5" i="5"/>
  <c r="J16" i="5"/>
  <c r="J7" i="5"/>
  <c r="K104" i="5"/>
  <c r="J43" i="5"/>
  <c r="K153" i="5"/>
  <c r="K39" i="5"/>
  <c r="K63" i="5"/>
  <c r="J86" i="5"/>
  <c r="J8" i="4"/>
  <c r="L10" i="5" s="1"/>
  <c r="L9" i="5"/>
  <c r="H31" i="5"/>
  <c r="H29" i="5"/>
  <c r="F179" i="4"/>
  <c r="D181" i="5" s="1"/>
  <c r="J178" i="4"/>
  <c r="E181" i="5"/>
  <c r="J203" i="4"/>
  <c r="L205" i="5" s="1"/>
  <c r="L204" i="5"/>
  <c r="G176" i="4"/>
  <c r="E176" i="5"/>
  <c r="J162" i="4"/>
  <c r="L164" i="5" s="1"/>
  <c r="L165" i="5"/>
  <c r="L194" i="5"/>
  <c r="J193" i="4"/>
  <c r="L195" i="5" s="1"/>
  <c r="J196" i="4"/>
  <c r="F197" i="4"/>
  <c r="D199" i="5" s="1"/>
  <c r="E199" i="5"/>
  <c r="J24" i="4"/>
  <c r="L26" i="5" s="1"/>
  <c r="L25" i="5"/>
  <c r="J209" i="4"/>
  <c r="L211" i="5" s="1"/>
  <c r="L210" i="5"/>
  <c r="J201" i="4"/>
  <c r="L203" i="5" s="1"/>
  <c r="L202" i="5"/>
  <c r="J157" i="5"/>
  <c r="K37" i="5"/>
  <c r="K85" i="5"/>
  <c r="K96" i="5"/>
  <c r="K112" i="5"/>
  <c r="K142" i="5"/>
  <c r="K54" i="5"/>
  <c r="J152" i="5"/>
  <c r="K83" i="5"/>
  <c r="K131" i="5"/>
  <c r="K92" i="5"/>
  <c r="J145" i="5"/>
  <c r="K136" i="5"/>
  <c r="J158" i="5"/>
  <c r="J154" i="5"/>
  <c r="J71" i="5"/>
  <c r="K102" i="5"/>
  <c r="K8" i="5"/>
  <c r="K159" i="5"/>
  <c r="K88" i="5"/>
  <c r="K21" i="5"/>
  <c r="K70" i="5"/>
  <c r="K134" i="5"/>
  <c r="J24" i="5"/>
  <c r="J73" i="5"/>
  <c r="K151" i="5"/>
  <c r="J124" i="5"/>
  <c r="J137" i="5"/>
  <c r="K150" i="5"/>
  <c r="J104" i="5"/>
  <c r="K19" i="5"/>
  <c r="J6" i="5"/>
  <c r="K32" i="5"/>
  <c r="J66" i="5"/>
  <c r="K90" i="5"/>
  <c r="K122" i="5"/>
  <c r="K138" i="5"/>
  <c r="K68" i="5"/>
  <c r="K49" i="5"/>
  <c r="K141" i="5"/>
  <c r="K144" i="5"/>
  <c r="J36" i="5"/>
  <c r="J128" i="5"/>
  <c r="J161" i="5"/>
  <c r="J56" i="5"/>
  <c r="J80" i="5"/>
  <c r="J106" i="5"/>
  <c r="J140" i="5"/>
  <c r="J60" i="5"/>
  <c r="J123" i="5"/>
  <c r="J130" i="5"/>
  <c r="J44" i="5"/>
  <c r="J77" i="5"/>
  <c r="J91" i="5"/>
  <c r="J99" i="5"/>
  <c r="J107" i="5"/>
  <c r="J115" i="5"/>
  <c r="K40" i="5"/>
  <c r="K48" i="5"/>
  <c r="K81" i="5"/>
  <c r="K95" i="5"/>
  <c r="K103" i="5"/>
  <c r="K111" i="5"/>
  <c r="K120" i="5"/>
  <c r="J55" i="5"/>
  <c r="J127" i="5"/>
  <c r="K100" i="5"/>
  <c r="K9" i="5"/>
  <c r="J155" i="5"/>
  <c r="J126" i="5"/>
  <c r="K15" i="5"/>
  <c r="K132" i="5"/>
  <c r="K87" i="5"/>
  <c r="K148" i="5"/>
  <c r="K52" i="5"/>
  <c r="J46" i="5"/>
  <c r="J79" i="5"/>
  <c r="J93" i="5"/>
  <c r="J101" i="5"/>
  <c r="J109" i="5"/>
  <c r="J118" i="5"/>
  <c r="K42" i="5"/>
  <c r="K53" i="5"/>
  <c r="K64" i="5"/>
  <c r="K72" i="5"/>
  <c r="K97" i="5"/>
  <c r="K105" i="5"/>
  <c r="K113" i="5"/>
  <c r="K125" i="5"/>
  <c r="K139" i="5"/>
  <c r="J121" i="5"/>
  <c r="J135" i="5"/>
  <c r="K41" i="5"/>
  <c r="J84" i="5"/>
  <c r="K149" i="5"/>
  <c r="J147" i="5"/>
  <c r="J143" i="5"/>
  <c r="K14" i="5"/>
  <c r="J75" i="5"/>
  <c r="J30" i="5"/>
  <c r="J58" i="5"/>
  <c r="J82" i="5"/>
  <c r="K89" i="5"/>
  <c r="K98" i="5"/>
  <c r="J108" i="5"/>
  <c r="K160" i="5"/>
  <c r="J47" i="5"/>
  <c r="J76" i="5"/>
  <c r="J67" i="5"/>
  <c r="J94" i="5"/>
  <c r="K13" i="5"/>
  <c r="K69" i="5"/>
  <c r="J61" i="5"/>
  <c r="J11" i="5"/>
  <c r="J28" i="5"/>
  <c r="J34" i="5"/>
  <c r="J57" i="5"/>
  <c r="J129" i="5"/>
  <c r="K78" i="5"/>
  <c r="K156" i="5"/>
  <c r="J133" i="5"/>
  <c r="J74" i="5"/>
  <c r="J50" i="5"/>
  <c r="J26" i="5"/>
  <c r="J146" i="5"/>
  <c r="J51" i="5"/>
  <c r="J117" i="5"/>
  <c r="J116" i="5"/>
  <c r="J110" i="5"/>
  <c r="J4" i="4"/>
  <c r="L6" i="5" s="1"/>
  <c r="L5" i="5"/>
  <c r="G238" i="4"/>
  <c r="E236" i="5"/>
  <c r="J70" i="5"/>
  <c r="J134" i="5"/>
  <c r="K86" i="5"/>
  <c r="K24" i="5"/>
  <c r="K58" i="5"/>
  <c r="K73" i="5"/>
  <c r="I162" i="5"/>
  <c r="H162" i="5"/>
  <c r="I169" i="5"/>
  <c r="H165" i="5"/>
  <c r="H169" i="5"/>
  <c r="H164" i="5"/>
  <c r="K164" i="5" s="1"/>
  <c r="H167" i="5"/>
  <c r="I167" i="5"/>
  <c r="I171" i="5"/>
  <c r="J195" i="4"/>
  <c r="L197" i="5" s="1"/>
  <c r="L196" i="5"/>
  <c r="K17" i="5"/>
  <c r="J17" i="5"/>
  <c r="J211" i="4"/>
  <c r="L213" i="5" s="1"/>
  <c r="L212" i="5"/>
  <c r="J40" i="5"/>
  <c r="J48" i="5"/>
  <c r="J64" i="5"/>
  <c r="J72" i="5"/>
  <c r="J81" i="5"/>
  <c r="J95" i="5"/>
  <c r="J103" i="5"/>
  <c r="J111" i="5"/>
  <c r="J120" i="5"/>
  <c r="J160" i="4"/>
  <c r="L162" i="5" s="1"/>
  <c r="L163" i="5"/>
  <c r="H171" i="5"/>
  <c r="K67" i="5"/>
  <c r="J256" i="4"/>
  <c r="L258" i="5" s="1"/>
  <c r="L259" i="5"/>
  <c r="L240" i="5"/>
  <c r="J239" i="4"/>
  <c r="L241" i="5" s="1"/>
  <c r="J246" i="4"/>
  <c r="L248" i="5" s="1"/>
  <c r="L249" i="5"/>
  <c r="K11" i="5"/>
  <c r="K36" i="5"/>
  <c r="J181" i="4"/>
  <c r="L183" i="5" s="1"/>
  <c r="L182" i="5"/>
  <c r="J4" i="5"/>
  <c r="J15" i="5"/>
  <c r="K28" i="5"/>
  <c r="K34" i="5"/>
  <c r="J42" i="5"/>
  <c r="K50" i="5"/>
  <c r="K74" i="5"/>
  <c r="J97" i="5"/>
  <c r="J105" i="5"/>
  <c r="J113" i="5"/>
  <c r="F185" i="4"/>
  <c r="D187" i="5" s="1"/>
  <c r="E187" i="5"/>
  <c r="J184" i="4"/>
  <c r="K26" i="5"/>
  <c r="K46" i="5"/>
  <c r="K57" i="5"/>
  <c r="K79" i="5"/>
  <c r="K93" i="5"/>
  <c r="K101" i="5"/>
  <c r="K109" i="5"/>
  <c r="K118" i="5"/>
  <c r="K129" i="5"/>
  <c r="K108" i="5"/>
  <c r="J132" i="5"/>
  <c r="J87" i="5"/>
  <c r="H163" i="5"/>
  <c r="J136" i="5"/>
  <c r="J114" i="5"/>
  <c r="J63" i="5"/>
  <c r="J39" i="5"/>
  <c r="J21" i="5"/>
  <c r="J159" i="5"/>
  <c r="J151" i="5"/>
  <c r="J112" i="5"/>
  <c r="J241" i="4"/>
  <c r="L243" i="5" s="1"/>
  <c r="L242" i="5"/>
  <c r="J150" i="5"/>
  <c r="J142" i="5"/>
  <c r="J5" i="5"/>
  <c r="J14" i="5"/>
  <c r="K30" i="5"/>
  <c r="K82" i="5"/>
  <c r="J90" i="5"/>
  <c r="J100" i="5"/>
  <c r="J138" i="5"/>
  <c r="K71" i="5"/>
  <c r="K124" i="5"/>
  <c r="K137" i="5"/>
  <c r="K154" i="5"/>
  <c r="K110" i="5"/>
  <c r="K143" i="5"/>
  <c r="J54" i="5"/>
  <c r="J243" i="4"/>
  <c r="L245" i="5" s="1"/>
  <c r="L244" i="5"/>
  <c r="J149" i="5"/>
  <c r="K75" i="5"/>
  <c r="J37" i="5"/>
  <c r="K126" i="5"/>
  <c r="K140" i="5"/>
  <c r="K155" i="5"/>
  <c r="K60" i="5"/>
  <c r="K123" i="5"/>
  <c r="J78" i="5"/>
  <c r="J119" i="5"/>
  <c r="K94" i="5"/>
  <c r="J231" i="4"/>
  <c r="L233" i="5" s="1"/>
  <c r="L232" i="5"/>
  <c r="J233" i="4"/>
  <c r="L235" i="5" s="1"/>
  <c r="L234" i="5"/>
  <c r="J248" i="4"/>
  <c r="L250" i="5" s="1"/>
  <c r="L251" i="5"/>
  <c r="J88" i="5"/>
  <c r="J69" i="5"/>
  <c r="J153" i="5"/>
  <c r="K7" i="5"/>
  <c r="J83" i="5"/>
  <c r="J92" i="5"/>
  <c r="K117" i="5"/>
  <c r="J170" i="4"/>
  <c r="E173" i="5"/>
  <c r="F171" i="4"/>
  <c r="D173" i="5" s="1"/>
  <c r="F207" i="4"/>
  <c r="D209" i="5" s="1"/>
  <c r="E209" i="5"/>
  <c r="J206" i="4"/>
  <c r="J9" i="5"/>
  <c r="J8" i="5"/>
  <c r="F219" i="4"/>
  <c r="D221" i="5" s="1"/>
  <c r="E221" i="5"/>
  <c r="J218" i="4"/>
  <c r="J12" i="4"/>
  <c r="L14" i="5" s="1"/>
  <c r="L13" i="5"/>
  <c r="J199" i="4"/>
  <c r="L201" i="5" s="1"/>
  <c r="L200" i="5"/>
  <c r="K16" i="5"/>
  <c r="J53" i="5"/>
  <c r="K61" i="5"/>
  <c r="J68" i="5"/>
  <c r="J125" i="5"/>
  <c r="K133" i="5"/>
  <c r="J139" i="5"/>
  <c r="L178" i="5"/>
  <c r="J177" i="4"/>
  <c r="L179" i="5" s="1"/>
  <c r="K44" i="5"/>
  <c r="K55" i="5"/>
  <c r="K66" i="5"/>
  <c r="K77" i="5"/>
  <c r="K91" i="5"/>
  <c r="K99" i="5"/>
  <c r="K107" i="5"/>
  <c r="K115" i="5"/>
  <c r="K127" i="5"/>
  <c r="J49" i="5"/>
  <c r="K121" i="5"/>
  <c r="K135" i="5"/>
  <c r="K84" i="5"/>
  <c r="K128" i="5"/>
  <c r="J18" i="4"/>
  <c r="L20" i="5" s="1"/>
  <c r="L19" i="5"/>
  <c r="L27" i="5"/>
  <c r="J26" i="4"/>
  <c r="L28" i="5" s="1"/>
  <c r="K161" i="5"/>
  <c r="K147" i="5"/>
  <c r="J85" i="5"/>
  <c r="K146" i="5"/>
  <c r="J122" i="5"/>
  <c r="J41" i="5"/>
  <c r="J141" i="5"/>
  <c r="J160" i="5"/>
  <c r="J156" i="5"/>
  <c r="J148" i="5"/>
  <c r="J144" i="5"/>
  <c r="J19" i="5"/>
  <c r="J32" i="5"/>
  <c r="K6" i="5"/>
  <c r="K51" i="5"/>
  <c r="J214" i="4"/>
  <c r="F215" i="4"/>
  <c r="D217" i="5" s="1"/>
  <c r="E217" i="5"/>
  <c r="K56" i="5"/>
  <c r="K80" i="5"/>
  <c r="J89" i="5"/>
  <c r="J98" i="5"/>
  <c r="K106" i="5"/>
  <c r="K152" i="5"/>
  <c r="K116" i="5"/>
  <c r="J131" i="5"/>
  <c r="K145" i="5"/>
  <c r="J102" i="5"/>
  <c r="K130" i="5"/>
  <c r="K158" i="5"/>
  <c r="K76" i="5"/>
  <c r="J96" i="5"/>
  <c r="K157" i="5"/>
  <c r="J52" i="5"/>
  <c r="J245" i="4"/>
  <c r="L247" i="5" s="1"/>
  <c r="L246" i="5"/>
  <c r="J229" i="4"/>
  <c r="L231" i="5" s="1"/>
  <c r="L230" i="5"/>
  <c r="J254" i="4"/>
  <c r="L256" i="5" s="1"/>
  <c r="L257" i="5"/>
  <c r="J59" i="5" l="1"/>
  <c r="J38" i="5"/>
  <c r="K12" i="5"/>
  <c r="K62" i="5"/>
  <c r="F182" i="4"/>
  <c r="D236" i="5"/>
  <c r="K45" i="5"/>
  <c r="K33" i="5"/>
  <c r="K23" i="5"/>
  <c r="J23" i="5"/>
  <c r="J65" i="5"/>
  <c r="K22" i="5"/>
  <c r="J20" i="5"/>
  <c r="J27" i="5"/>
  <c r="J18" i="5"/>
  <c r="J33" i="5"/>
  <c r="J25" i="5"/>
  <c r="K31" i="5"/>
  <c r="K35" i="5"/>
  <c r="J10" i="5"/>
  <c r="K29" i="5"/>
  <c r="J35" i="5"/>
  <c r="J29" i="5"/>
  <c r="J31" i="5"/>
  <c r="J179" i="4"/>
  <c r="L181" i="5" s="1"/>
  <c r="L180" i="5"/>
  <c r="G178" i="4"/>
  <c r="E178" i="5"/>
  <c r="I179" i="5" s="1"/>
  <c r="J197" i="4"/>
  <c r="L199" i="5" s="1"/>
  <c r="L198" i="5"/>
  <c r="K169" i="5"/>
  <c r="J164" i="5"/>
  <c r="K167" i="5"/>
  <c r="J162" i="5"/>
  <c r="J171" i="5"/>
  <c r="J215" i="4"/>
  <c r="L217" i="5" s="1"/>
  <c r="L216" i="5"/>
  <c r="I173" i="5"/>
  <c r="H173" i="5"/>
  <c r="I175" i="5"/>
  <c r="H175" i="5"/>
  <c r="J167" i="5"/>
  <c r="J219" i="4"/>
  <c r="L221" i="5" s="1"/>
  <c r="L220" i="5"/>
  <c r="I177" i="5"/>
  <c r="H177" i="5"/>
  <c r="F240" i="4"/>
  <c r="D240" i="5"/>
  <c r="J171" i="4"/>
  <c r="L173" i="5" s="1"/>
  <c r="L172" i="5"/>
  <c r="K171" i="5"/>
  <c r="J207" i="4"/>
  <c r="L209" i="5" s="1"/>
  <c r="L208" i="5"/>
  <c r="J185" i="4"/>
  <c r="L187" i="5" s="1"/>
  <c r="L186" i="5"/>
  <c r="J169" i="5"/>
  <c r="K162" i="5"/>
  <c r="G242" i="4"/>
  <c r="E244" i="5" s="1"/>
  <c r="G240" i="4"/>
  <c r="E240" i="5"/>
  <c r="F184" i="4" l="1"/>
  <c r="D184" i="5"/>
  <c r="H179" i="5"/>
  <c r="J179" i="5" s="1"/>
  <c r="G180" i="4"/>
  <c r="E180" i="5"/>
  <c r="H181" i="5" s="1"/>
  <c r="K173" i="5"/>
  <c r="J177" i="5"/>
  <c r="J175" i="5"/>
  <c r="F242" i="4"/>
  <c r="D242" i="5"/>
  <c r="G244" i="4"/>
  <c r="E242" i="5"/>
  <c r="K177" i="5"/>
  <c r="K175" i="5"/>
  <c r="J173" i="5"/>
  <c r="F186" i="4" l="1"/>
  <c r="D186" i="5"/>
  <c r="K179" i="5"/>
  <c r="I181" i="5"/>
  <c r="J181" i="5" s="1"/>
  <c r="G182" i="4"/>
  <c r="E182" i="5"/>
  <c r="G247" i="4"/>
  <c r="E246" i="5"/>
  <c r="F244" i="4"/>
  <c r="D244" i="5"/>
  <c r="D188" i="5" l="1"/>
  <c r="F190" i="4"/>
  <c r="G184" i="4"/>
  <c r="E184" i="5"/>
  <c r="H185" i="5" s="1"/>
  <c r="H183" i="5"/>
  <c r="I183" i="5"/>
  <c r="K181" i="5"/>
  <c r="F247" i="4"/>
  <c r="D246" i="5"/>
  <c r="G249" i="4"/>
  <c r="E249" i="5"/>
  <c r="F192" i="4" l="1"/>
  <c r="D192" i="5"/>
  <c r="I185" i="5"/>
  <c r="J185" i="5" s="1"/>
  <c r="J183" i="5"/>
  <c r="K183" i="5"/>
  <c r="G186" i="4"/>
  <c r="E186" i="5"/>
  <c r="G255" i="4"/>
  <c r="E251" i="5"/>
  <c r="F249" i="4"/>
  <c r="D249" i="5"/>
  <c r="F194" i="4" l="1"/>
  <c r="D194" i="5"/>
  <c r="K185" i="5"/>
  <c r="H187" i="5"/>
  <c r="I187" i="5"/>
  <c r="G190" i="4"/>
  <c r="E188" i="5"/>
  <c r="I189" i="5" s="1"/>
  <c r="G257" i="4"/>
  <c r="E257" i="5"/>
  <c r="F251" i="4"/>
  <c r="F255" i="4"/>
  <c r="D251" i="5"/>
  <c r="D196" i="5" l="1"/>
  <c r="F196" i="4"/>
  <c r="J187" i="5"/>
  <c r="I191" i="5"/>
  <c r="K187" i="5"/>
  <c r="E192" i="5"/>
  <c r="I193" i="5" s="1"/>
  <c r="G192" i="4"/>
  <c r="E194" i="5" s="1"/>
  <c r="G194" i="4"/>
  <c r="H189" i="5"/>
  <c r="K189" i="5" s="1"/>
  <c r="H191" i="5"/>
  <c r="F253" i="4"/>
  <c r="D255" i="5" s="1"/>
  <c r="D253" i="5"/>
  <c r="E259" i="5"/>
  <c r="D257" i="5"/>
  <c r="F257" i="4"/>
  <c r="D259" i="5" s="1"/>
  <c r="D198" i="5" l="1"/>
  <c r="F198" i="4"/>
  <c r="K191" i="5"/>
  <c r="H195" i="5"/>
  <c r="G196" i="4"/>
  <c r="E196" i="5"/>
  <c r="H193" i="5"/>
  <c r="K193" i="5" s="1"/>
  <c r="J191" i="5"/>
  <c r="I195" i="5"/>
  <c r="J189" i="5"/>
  <c r="D200" i="5" l="1"/>
  <c r="F200" i="4"/>
  <c r="J195" i="5"/>
  <c r="E198" i="5"/>
  <c r="G198" i="4"/>
  <c r="J193" i="5"/>
  <c r="H197" i="5"/>
  <c r="I197" i="5"/>
  <c r="K195" i="5"/>
  <c r="F202" i="4" l="1"/>
  <c r="D202" i="5"/>
  <c r="K197" i="5"/>
  <c r="J197" i="5"/>
  <c r="I199" i="5"/>
  <c r="G200" i="4"/>
  <c r="E200" i="5"/>
  <c r="H199" i="5"/>
  <c r="F204" i="4" l="1"/>
  <c r="D204" i="5"/>
  <c r="K199" i="5"/>
  <c r="E202" i="5"/>
  <c r="G202" i="4"/>
  <c r="J199" i="5"/>
  <c r="I201" i="5"/>
  <c r="H201" i="5"/>
  <c r="F206" i="4" l="1"/>
  <c r="D206" i="5"/>
  <c r="K201" i="5"/>
  <c r="J201" i="5"/>
  <c r="G204" i="4"/>
  <c r="E204" i="5"/>
  <c r="I203" i="5"/>
  <c r="H203" i="5"/>
  <c r="F208" i="4" l="1"/>
  <c r="D208" i="5"/>
  <c r="K203" i="5"/>
  <c r="J203" i="5"/>
  <c r="I205" i="5"/>
  <c r="H205" i="5"/>
  <c r="G206" i="4"/>
  <c r="E206" i="5"/>
  <c r="H207" i="5" s="1"/>
  <c r="F210" i="4" l="1"/>
  <c r="D210" i="5"/>
  <c r="J205" i="5"/>
  <c r="K205" i="5"/>
  <c r="I207" i="5"/>
  <c r="J207" i="5" s="1"/>
  <c r="E208" i="5"/>
  <c r="G208" i="4"/>
  <c r="F212" i="4" l="1"/>
  <c r="D212" i="5"/>
  <c r="E210" i="5"/>
  <c r="I211" i="5" s="1"/>
  <c r="G210" i="4"/>
  <c r="H209" i="5"/>
  <c r="I209" i="5"/>
  <c r="K207" i="5"/>
  <c r="F214" i="4" l="1"/>
  <c r="D214" i="5"/>
  <c r="H211" i="5"/>
  <c r="K211" i="5" s="1"/>
  <c r="J209" i="5"/>
  <c r="K209" i="5"/>
  <c r="E212" i="5"/>
  <c r="G212" i="4"/>
  <c r="F216" i="4" l="1"/>
  <c r="D216" i="5"/>
  <c r="J211" i="5"/>
  <c r="G214" i="4"/>
  <c r="E214" i="5"/>
  <c r="H215" i="5" s="1"/>
  <c r="I215" i="5"/>
  <c r="H213" i="5"/>
  <c r="I213" i="5"/>
  <c r="D218" i="5" l="1"/>
  <c r="F218" i="4"/>
  <c r="K215" i="5"/>
  <c r="J213" i="5"/>
  <c r="K213" i="5"/>
  <c r="J215" i="5"/>
  <c r="G216" i="4"/>
  <c r="E216" i="5"/>
  <c r="D220" i="5" l="1"/>
  <c r="F220" i="4"/>
  <c r="H217" i="5"/>
  <c r="I217" i="5"/>
  <c r="E218" i="5"/>
  <c r="I219" i="5" s="1"/>
  <c r="G218" i="4"/>
  <c r="F222" i="4" l="1"/>
  <c r="D224" i="5" s="1"/>
  <c r="D222" i="5"/>
  <c r="K217" i="5"/>
  <c r="H219" i="5"/>
  <c r="K219" i="5" s="1"/>
  <c r="G220" i="4"/>
  <c r="E220" i="5"/>
  <c r="J217" i="5"/>
  <c r="H221" i="5" l="1"/>
  <c r="I221" i="5"/>
  <c r="J219" i="5"/>
  <c r="G222" i="4"/>
  <c r="E222" i="5"/>
  <c r="I223" i="5" s="1"/>
  <c r="H223" i="5" l="1"/>
  <c r="K223" i="5" s="1"/>
  <c r="J221" i="5"/>
  <c r="G225" i="4"/>
  <c r="H91" i="8" s="1"/>
  <c r="H93" i="8" s="1"/>
  <c r="J93" i="8" s="1"/>
  <c r="E224" i="5"/>
  <c r="H225" i="5" s="1"/>
  <c r="K221" i="5"/>
  <c r="C17" i="7" l="1"/>
  <c r="C19" i="7" s="1"/>
  <c r="E19" i="7" s="1"/>
  <c r="J223" i="5"/>
  <c r="I225" i="5"/>
  <c r="K225" i="5" s="1"/>
  <c r="H128" i="8"/>
  <c r="H130" i="8" s="1"/>
  <c r="J130" i="8" s="1"/>
  <c r="H176" i="8"/>
  <c r="H178" i="8" s="1"/>
  <c r="J178" i="8" s="1"/>
  <c r="I226" i="5"/>
  <c r="H226" i="5"/>
  <c r="E227" i="5"/>
  <c r="I694" i="5" s="1"/>
  <c r="J17" i="7"/>
  <c r="J19" i="7" s="1"/>
  <c r="H19" i="7" s="1"/>
  <c r="H64" i="8"/>
  <c r="H66" i="8" s="1"/>
  <c r="J66" i="8" s="1"/>
  <c r="H78" i="8"/>
  <c r="H80" i="8" s="1"/>
  <c r="J80" i="8" s="1"/>
  <c r="H13" i="8"/>
  <c r="H15" i="8" s="1"/>
  <c r="J15" i="8" s="1"/>
  <c r="J45" i="8"/>
  <c r="C53" i="7"/>
  <c r="C55" i="7" s="1"/>
  <c r="E55" i="7" s="1"/>
  <c r="J97" i="8"/>
  <c r="J163" i="8"/>
  <c r="C11" i="7"/>
  <c r="C13" i="7" s="1"/>
  <c r="E13" i="7" s="1"/>
  <c r="H104" i="8"/>
  <c r="H106" i="8" s="1"/>
  <c r="J106" i="8" s="1"/>
  <c r="J35" i="7"/>
  <c r="J37" i="7" s="1"/>
  <c r="H37" i="7" s="1"/>
  <c r="J134" i="8"/>
  <c r="C41" i="7"/>
  <c r="C43" i="7" s="1"/>
  <c r="E43" i="7" s="1"/>
  <c r="C12" i="8"/>
  <c r="J40" i="7"/>
  <c r="J42" i="7" s="1"/>
  <c r="H42" i="7" s="1"/>
  <c r="H170" i="8"/>
  <c r="H172" i="8" s="1"/>
  <c r="J172" i="8" s="1"/>
  <c r="H50" i="8"/>
  <c r="H52" i="8" s="1"/>
  <c r="J52" i="8" s="1"/>
  <c r="H85" i="8"/>
  <c r="H87" i="8" s="1"/>
  <c r="J87" i="8" s="1"/>
  <c r="H183" i="8"/>
  <c r="H185" i="8" s="1"/>
  <c r="J185" i="8" s="1"/>
  <c r="J116" i="8"/>
  <c r="C6" i="8"/>
  <c r="J11" i="7"/>
  <c r="J13" i="7" s="1"/>
  <c r="H13" i="7" s="1"/>
  <c r="J176" i="8"/>
  <c r="J128" i="8"/>
  <c r="D5" i="11"/>
  <c r="B11" i="11"/>
  <c r="H116" i="8"/>
  <c r="H118" i="8" s="1"/>
  <c r="J118" i="8" s="1"/>
  <c r="J29" i="7"/>
  <c r="J31" i="7" s="1"/>
  <c r="H31" i="7" s="1"/>
  <c r="E53" i="7"/>
  <c r="J197" i="8"/>
  <c r="J19" i="8"/>
  <c r="J6" i="8"/>
  <c r="H32" i="8"/>
  <c r="H34" i="8" s="1"/>
  <c r="J34" i="8" s="1"/>
  <c r="J156" i="8"/>
  <c r="H134" i="8"/>
  <c r="H136" i="8" s="1"/>
  <c r="J136" i="8" s="1"/>
  <c r="H71" i="8"/>
  <c r="H73" i="8" s="1"/>
  <c r="J73" i="8" s="1"/>
  <c r="H197" i="8"/>
  <c r="H199" i="8" s="1"/>
  <c r="J199" i="8" s="1"/>
  <c r="H40" i="7"/>
  <c r="E47" i="7"/>
  <c r="E11" i="7"/>
  <c r="H6" i="8"/>
  <c r="H8" i="8" s="1"/>
  <c r="J8" i="8" s="1"/>
  <c r="J147" i="8"/>
  <c r="C29" i="7"/>
  <c r="C31" i="7" s="1"/>
  <c r="E31" i="7" s="1"/>
  <c r="J170" i="8"/>
  <c r="C5" i="7"/>
  <c r="C7" i="7" s="1"/>
  <c r="E7" i="7" s="1"/>
  <c r="H11" i="7"/>
  <c r="J71" i="8"/>
  <c r="E35" i="7"/>
  <c r="H156" i="8"/>
  <c r="H158" i="8" s="1"/>
  <c r="J158" i="8" s="1"/>
  <c r="E29" i="7"/>
  <c r="H25" i="8"/>
  <c r="H27" i="8" s="1"/>
  <c r="J27" i="8" s="1"/>
  <c r="H19" i="8"/>
  <c r="H21" i="8" s="1"/>
  <c r="J21" i="8" s="1"/>
  <c r="H141" i="8"/>
  <c r="H143" i="8" s="1"/>
  <c r="J143" i="8" s="1"/>
  <c r="D11" i="11"/>
  <c r="D13" i="11" s="1"/>
  <c r="B13" i="11" s="1"/>
  <c r="J57" i="8"/>
  <c r="B5" i="6"/>
  <c r="E41" i="7"/>
  <c r="E23" i="7"/>
  <c r="J110" i="8"/>
  <c r="H122" i="8"/>
  <c r="H124" i="8" s="1"/>
  <c r="J124" i="8" s="1"/>
  <c r="J183" i="8"/>
  <c r="J104" i="8"/>
  <c r="H23" i="7"/>
  <c r="J190" i="8"/>
  <c r="J85" i="8"/>
  <c r="J23" i="7"/>
  <c r="J25" i="7" s="1"/>
  <c r="H25" i="7" s="1"/>
  <c r="H17" i="7"/>
  <c r="J64" i="8"/>
  <c r="C35" i="7"/>
  <c r="C37" i="7" s="1"/>
  <c r="E37" i="7" s="1"/>
  <c r="C23" i="7"/>
  <c r="C25" i="7" s="1"/>
  <c r="E25" i="7" s="1"/>
  <c r="H190" i="8"/>
  <c r="H192" i="8" s="1"/>
  <c r="J192" i="8" s="1"/>
  <c r="J122" i="8"/>
  <c r="H5" i="7"/>
  <c r="D5" i="6"/>
  <c r="J91" i="8"/>
  <c r="J92" i="8" s="1"/>
  <c r="H29" i="7"/>
  <c r="E6" i="8"/>
  <c r="E8" i="8" s="1"/>
  <c r="C8" i="8" s="1"/>
  <c r="E5" i="7"/>
  <c r="E17" i="7"/>
  <c r="C47" i="7"/>
  <c r="C49" i="7" s="1"/>
  <c r="E49" i="7" s="1"/>
  <c r="H35" i="7"/>
  <c r="B5" i="11"/>
  <c r="B7" i="11" s="1"/>
  <c r="D7" i="11" s="1"/>
  <c r="H57" i="8"/>
  <c r="H59" i="8" s="1"/>
  <c r="J59" i="8" s="1"/>
  <c r="J25" i="8"/>
  <c r="H163" i="8"/>
  <c r="H165" i="8" s="1"/>
  <c r="J165" i="8" s="1"/>
  <c r="J39" i="8"/>
  <c r="E12" i="8"/>
  <c r="E14" i="8" s="1"/>
  <c r="C14" i="8" s="1"/>
  <c r="H45" i="8"/>
  <c r="H47" i="8" s="1"/>
  <c r="J47" i="8" s="1"/>
  <c r="H110" i="8"/>
  <c r="H112" i="8" s="1"/>
  <c r="J112" i="8" s="1"/>
  <c r="H39" i="8"/>
  <c r="H41" i="8" s="1"/>
  <c r="J41" i="8" s="1"/>
  <c r="J78" i="8"/>
  <c r="H97" i="8"/>
  <c r="H99" i="8" s="1"/>
  <c r="J99" i="8" s="1"/>
  <c r="H147" i="8"/>
  <c r="H149" i="8" s="1"/>
  <c r="J149" i="8" s="1"/>
  <c r="J32" i="8"/>
  <c r="J50" i="8"/>
  <c r="H289" i="5"/>
  <c r="H416" i="5"/>
  <c r="I665" i="5"/>
  <c r="J141" i="8"/>
  <c r="H318" i="5"/>
  <c r="I698" i="5"/>
  <c r="I501" i="5"/>
  <c r="J13" i="8"/>
  <c r="E24" i="7" l="1"/>
  <c r="C9" i="3" s="1"/>
  <c r="H371" i="5"/>
  <c r="H400" i="5"/>
  <c r="I348" i="5"/>
  <c r="I540" i="5"/>
  <c r="I622" i="5"/>
  <c r="H679" i="5"/>
  <c r="I730" i="5"/>
  <c r="H677" i="5"/>
  <c r="I369" i="5"/>
  <c r="I387" i="5"/>
  <c r="H309" i="5"/>
  <c r="H648" i="5"/>
  <c r="I286" i="5"/>
  <c r="I682" i="5"/>
  <c r="I671" i="5"/>
  <c r="I545" i="5"/>
  <c r="H578" i="5"/>
  <c r="I373" i="5"/>
  <c r="H687" i="5"/>
  <c r="E18" i="7"/>
  <c r="J225" i="5"/>
  <c r="I338" i="5"/>
  <c r="I368" i="5"/>
  <c r="H459" i="5"/>
  <c r="H261" i="5"/>
  <c r="I256" i="5"/>
  <c r="H653" i="5"/>
  <c r="H609" i="5"/>
  <c r="H364" i="5"/>
  <c r="H339" i="5"/>
  <c r="H301" i="5"/>
  <c r="I674" i="5"/>
  <c r="H589" i="5"/>
  <c r="I536" i="5"/>
  <c r="H390" i="5"/>
  <c r="I514" i="5"/>
  <c r="I407" i="5"/>
  <c r="H607" i="5"/>
  <c r="H273" i="5"/>
  <c r="H540" i="5"/>
  <c r="K540" i="5" s="1"/>
  <c r="I588" i="5"/>
  <c r="H516" i="5"/>
  <c r="I312" i="5"/>
  <c r="I700" i="5"/>
  <c r="I466" i="5"/>
  <c r="H550" i="5"/>
  <c r="I713" i="5"/>
  <c r="H556" i="5"/>
  <c r="I395" i="5"/>
  <c r="H368" i="5"/>
  <c r="I321" i="5"/>
  <c r="J129" i="8"/>
  <c r="H283" i="5"/>
  <c r="I238" i="5"/>
  <c r="I340" i="5"/>
  <c r="I357" i="5"/>
  <c r="H327" i="5"/>
  <c r="I686" i="5"/>
  <c r="H622" i="5"/>
  <c r="I479" i="5"/>
  <c r="I549" i="5"/>
  <c r="I574" i="5"/>
  <c r="H307" i="5"/>
  <c r="H707" i="5"/>
  <c r="I291" i="5"/>
  <c r="H417" i="5"/>
  <c r="H472" i="5"/>
  <c r="H635" i="5"/>
  <c r="H439" i="5"/>
  <c r="H730" i="5"/>
  <c r="I704" i="5"/>
  <c r="I418" i="5"/>
  <c r="I307" i="5"/>
  <c r="I470" i="5"/>
  <c r="H523" i="5"/>
  <c r="H502" i="5"/>
  <c r="I349" i="5"/>
  <c r="H269" i="5"/>
  <c r="I230" i="5"/>
  <c r="I642" i="5"/>
  <c r="I336" i="5"/>
  <c r="H675" i="5"/>
  <c r="H632" i="5"/>
  <c r="H560" i="5"/>
  <c r="H386" i="5"/>
  <c r="H231" i="5"/>
  <c r="H557" i="5"/>
  <c r="I330" i="5"/>
  <c r="H308" i="5"/>
  <c r="H690" i="5"/>
  <c r="H506" i="5"/>
  <c r="I512" i="5"/>
  <c r="H608" i="5"/>
  <c r="I292" i="5"/>
  <c r="H716" i="5"/>
  <c r="H638" i="5"/>
  <c r="I564" i="5"/>
  <c r="H728" i="5"/>
  <c r="I547" i="5"/>
  <c r="I239" i="5"/>
  <c r="H343" i="5"/>
  <c r="H346" i="5"/>
  <c r="I437" i="5"/>
  <c r="H529" i="5"/>
  <c r="H651" i="5"/>
  <c r="H434" i="5"/>
  <c r="I445" i="5"/>
  <c r="H543" i="5"/>
  <c r="H611" i="5"/>
  <c r="I490" i="5"/>
  <c r="H332" i="5"/>
  <c r="H629" i="5"/>
  <c r="I314" i="5"/>
  <c r="H247" i="5"/>
  <c r="H654" i="5"/>
  <c r="H533" i="5"/>
  <c r="J177" i="8"/>
  <c r="I263" i="5"/>
  <c r="H235" i="5"/>
  <c r="I400" i="5"/>
  <c r="H448" i="5"/>
  <c r="I603" i="5"/>
  <c r="I557" i="5"/>
  <c r="J557" i="5" s="1"/>
  <c r="I467" i="5"/>
  <c r="I493" i="5"/>
  <c r="H630" i="5"/>
  <c r="I525" i="5"/>
  <c r="I391" i="5"/>
  <c r="H528" i="5"/>
  <c r="I411" i="5"/>
  <c r="I530" i="5"/>
  <c r="H486" i="5"/>
  <c r="I675" i="5"/>
  <c r="I578" i="5"/>
  <c r="H610" i="5"/>
  <c r="I385" i="5"/>
  <c r="I262" i="5"/>
  <c r="I539" i="5"/>
  <c r="I600" i="5"/>
  <c r="I481" i="5"/>
  <c r="I250" i="5"/>
  <c r="I717" i="5"/>
  <c r="I441" i="5"/>
  <c r="H329" i="5"/>
  <c r="I508" i="5"/>
  <c r="I626" i="5"/>
  <c r="I655" i="5"/>
  <c r="I274" i="5"/>
  <c r="I485" i="5"/>
  <c r="I691" i="5"/>
  <c r="H407" i="5"/>
  <c r="H258" i="5"/>
  <c r="I696" i="5"/>
  <c r="H706" i="5"/>
  <c r="H511" i="5"/>
  <c r="I352" i="5"/>
  <c r="I565" i="5"/>
  <c r="I613" i="5"/>
  <c r="H572" i="5"/>
  <c r="H547" i="5"/>
  <c r="I673" i="5"/>
  <c r="I276" i="5"/>
  <c r="H419" i="5"/>
  <c r="H503" i="5"/>
  <c r="I494" i="5"/>
  <c r="I571" i="5"/>
  <c r="H721" i="5"/>
  <c r="H387" i="5"/>
  <c r="I455" i="5"/>
  <c r="I602" i="5"/>
  <c r="B12" i="11"/>
  <c r="C13" i="8"/>
  <c r="K226" i="5"/>
  <c r="J148" i="8"/>
  <c r="J164" i="8"/>
  <c r="E36" i="7"/>
  <c r="J157" i="8"/>
  <c r="J7" i="8"/>
  <c r="J198" i="8"/>
  <c r="E54" i="7"/>
  <c r="J51" i="8"/>
  <c r="E12" i="7"/>
  <c r="J191" i="8"/>
  <c r="J135" i="8"/>
  <c r="J117" i="8"/>
  <c r="H41" i="7"/>
  <c r="E42" i="7"/>
  <c r="J98" i="8"/>
  <c r="E48" i="7"/>
  <c r="J20" i="8"/>
  <c r="D6" i="11"/>
  <c r="J40" i="8"/>
  <c r="E6" i="7"/>
  <c r="J226" i="5"/>
  <c r="J58" i="8"/>
  <c r="J123" i="8"/>
  <c r="J142" i="8"/>
  <c r="H12" i="7"/>
  <c r="J86" i="8"/>
  <c r="J105" i="8"/>
  <c r="J65" i="8"/>
  <c r="I620" i="5"/>
  <c r="I497" i="5"/>
  <c r="H453" i="5"/>
  <c r="I611" i="5"/>
  <c r="I461" i="5"/>
  <c r="H377" i="5"/>
  <c r="I396" i="5"/>
  <c r="H483" i="5"/>
  <c r="H306" i="5"/>
  <c r="H241" i="5"/>
  <c r="H313" i="5"/>
  <c r="I360" i="5"/>
  <c r="I472" i="5"/>
  <c r="I301" i="5"/>
  <c r="J301" i="5" s="1"/>
  <c r="H463" i="5"/>
  <c r="H435" i="5"/>
  <c r="H524" i="5"/>
  <c r="H712" i="5"/>
  <c r="I450" i="5"/>
  <c r="H719" i="5"/>
  <c r="H300" i="5"/>
  <c r="I296" i="5"/>
  <c r="I236" i="5"/>
  <c r="I621" i="5"/>
  <c r="I331" i="5"/>
  <c r="I456" i="5"/>
  <c r="I270" i="5"/>
  <c r="H680" i="5"/>
  <c r="I265" i="5"/>
  <c r="H618" i="5"/>
  <c r="I719" i="5"/>
  <c r="I596" i="5"/>
  <c r="H709" i="5"/>
  <c r="I358" i="5"/>
  <c r="H350" i="5"/>
  <c r="H634" i="5"/>
  <c r="I293" i="5"/>
  <c r="I442" i="5"/>
  <c r="I420" i="5"/>
  <c r="H655" i="5"/>
  <c r="H288" i="5"/>
  <c r="H559" i="5"/>
  <c r="H267" i="5"/>
  <c r="I707" i="5"/>
  <c r="H279" i="5"/>
  <c r="H430" i="5"/>
  <c r="H703" i="5"/>
  <c r="H380" i="5"/>
  <c r="H615" i="5"/>
  <c r="I559" i="5"/>
  <c r="I384" i="5"/>
  <c r="I581" i="5"/>
  <c r="I438" i="5"/>
  <c r="H294" i="5"/>
  <c r="H405" i="5"/>
  <c r="I516" i="5"/>
  <c r="I343" i="5"/>
  <c r="I432" i="5"/>
  <c r="I650" i="5"/>
  <c r="H397" i="5"/>
  <c r="I258" i="5"/>
  <c r="I374" i="5"/>
  <c r="I350" i="5"/>
  <c r="I271" i="5"/>
  <c r="H446" i="5"/>
  <c r="H285" i="5"/>
  <c r="H531" i="5"/>
  <c r="I260" i="5"/>
  <c r="I399" i="5"/>
  <c r="I590" i="5"/>
  <c r="I363" i="5"/>
  <c r="I422" i="5"/>
  <c r="I703" i="5"/>
  <c r="I606" i="5"/>
  <c r="H275" i="5"/>
  <c r="I273" i="5"/>
  <c r="H266" i="5"/>
  <c r="H277" i="5"/>
  <c r="H499" i="5"/>
  <c r="H336" i="5"/>
  <c r="H431" i="5"/>
  <c r="I315" i="5"/>
  <c r="I523" i="5"/>
  <c r="I333" i="5"/>
  <c r="H726" i="5"/>
  <c r="I710" i="5"/>
  <c r="I614" i="5"/>
  <c r="H424" i="5"/>
  <c r="I635" i="5"/>
  <c r="I482" i="5"/>
  <c r="H723" i="5"/>
  <c r="I449" i="5"/>
  <c r="I624" i="5"/>
  <c r="H345" i="5"/>
  <c r="H270" i="5"/>
  <c r="K270" i="5" s="1"/>
  <c r="H590" i="5"/>
  <c r="I616" i="5"/>
  <c r="I653" i="5"/>
  <c r="J653" i="5" s="1"/>
  <c r="H365" i="5"/>
  <c r="I433" i="5"/>
  <c r="I657" i="5"/>
  <c r="H694" i="5"/>
  <c r="K694" i="5" s="1"/>
  <c r="H414" i="5"/>
  <c r="H544" i="5"/>
  <c r="H256" i="5"/>
  <c r="K256" i="5" s="1"/>
  <c r="H658" i="5"/>
  <c r="I326" i="5"/>
  <c r="H493" i="5"/>
  <c r="I313" i="5"/>
  <c r="H18" i="7"/>
  <c r="H232" i="4"/>
  <c r="F234" i="5" s="1"/>
  <c r="J111" i="8"/>
  <c r="C7" i="8"/>
  <c r="H24" i="7"/>
  <c r="J26" i="8"/>
  <c r="J72" i="8"/>
  <c r="H30" i="7"/>
  <c r="J171" i="8"/>
  <c r="J14" i="8"/>
  <c r="I317" i="5"/>
  <c r="I478" i="5"/>
  <c r="H341" i="5"/>
  <c r="I447" i="5"/>
  <c r="I528" i="5"/>
  <c r="H525" i="5"/>
  <c r="H585" i="5"/>
  <c r="I334" i="5"/>
  <c r="I362" i="5"/>
  <c r="I477" i="5"/>
  <c r="H262" i="5"/>
  <c r="H441" i="5"/>
  <c r="I544" i="5"/>
  <c r="I367" i="5"/>
  <c r="H462" i="5"/>
  <c r="H310" i="5"/>
  <c r="I376" i="5"/>
  <c r="I341" i="5"/>
  <c r="I670" i="5"/>
  <c r="I584" i="5"/>
  <c r="I569" i="5"/>
  <c r="H519" i="5"/>
  <c r="H412" i="5"/>
  <c r="H592" i="5"/>
  <c r="I591" i="5"/>
  <c r="H596" i="5"/>
  <c r="I715" i="5"/>
  <c r="I683" i="5"/>
  <c r="H271" i="5"/>
  <c r="H290" i="5"/>
  <c r="H645" i="5"/>
  <c r="H602" i="5"/>
  <c r="I593" i="5"/>
  <c r="H673" i="5"/>
  <c r="H403" i="5"/>
  <c r="I393" i="5"/>
  <c r="I284" i="5"/>
  <c r="I413" i="5"/>
  <c r="H342" i="5"/>
  <c r="I408" i="5"/>
  <c r="H370" i="5"/>
  <c r="H379" i="5"/>
  <c r="I651" i="5"/>
  <c r="H481" i="5"/>
  <c r="I346" i="5"/>
  <c r="I371" i="5"/>
  <c r="H351" i="5"/>
  <c r="H331" i="5"/>
  <c r="I379" i="5"/>
  <c r="I566" i="5"/>
  <c r="H490" i="5"/>
  <c r="I633" i="5"/>
  <c r="I412" i="5"/>
  <c r="H311" i="5"/>
  <c r="H605" i="5"/>
  <c r="I240" i="5"/>
  <c r="I269" i="5"/>
  <c r="I281" i="5"/>
  <c r="H349" i="5"/>
  <c r="H647" i="5"/>
  <c r="H514" i="5"/>
  <c r="I337" i="5"/>
  <c r="I552" i="5"/>
  <c r="H644" i="5"/>
  <c r="I297" i="5"/>
  <c r="H717" i="5"/>
  <c r="I451" i="5"/>
  <c r="H330" i="5"/>
  <c r="I507" i="5"/>
  <c r="I558" i="5"/>
  <c r="I324" i="5"/>
  <c r="H628" i="5"/>
  <c r="I537" i="5"/>
  <c r="H444" i="5"/>
  <c r="I355" i="5"/>
  <c r="H595" i="5"/>
  <c r="H593" i="5"/>
  <c r="K593" i="5" s="1"/>
  <c r="I364" i="5"/>
  <c r="H409" i="5"/>
  <c r="I383" i="5"/>
  <c r="I607" i="5"/>
  <c r="I302" i="5"/>
  <c r="I726" i="5"/>
  <c r="I641" i="5"/>
  <c r="I515" i="5"/>
  <c r="H321" i="5"/>
  <c r="H626" i="5"/>
  <c r="H292" i="5"/>
  <c r="I684" i="5"/>
  <c r="H367" i="5"/>
  <c r="K367" i="5" s="1"/>
  <c r="H649" i="5"/>
  <c r="I471" i="5"/>
  <c r="I608" i="5"/>
  <c r="H641" i="5"/>
  <c r="I319" i="5"/>
  <c r="H455" i="5"/>
  <c r="H555" i="5"/>
  <c r="I264" i="5"/>
  <c r="I502" i="5"/>
  <c r="I595" i="5"/>
  <c r="I592" i="5"/>
  <c r="H552" i="5"/>
  <c r="I575" i="5"/>
  <c r="I546" i="5"/>
  <c r="H264" i="5"/>
  <c r="H725" i="5"/>
  <c r="I585" i="5"/>
  <c r="J585" i="5" s="1"/>
  <c r="H708" i="5"/>
  <c r="H322" i="5"/>
  <c r="I567" i="5"/>
  <c r="H509" i="5"/>
  <c r="H702" i="5"/>
  <c r="I409" i="5"/>
  <c r="I370" i="5"/>
  <c r="H697" i="5"/>
  <c r="I429" i="5"/>
  <c r="I495" i="5"/>
  <c r="I359" i="5"/>
  <c r="H485" i="5"/>
  <c r="H491" i="5"/>
  <c r="I440" i="5"/>
  <c r="H676" i="5"/>
  <c r="H454" i="5"/>
  <c r="I306" i="5"/>
  <c r="H475" i="5"/>
  <c r="H410" i="5"/>
  <c r="I572" i="5"/>
  <c r="H433" i="5"/>
  <c r="H281" i="5"/>
  <c r="I241" i="5"/>
  <c r="H494" i="5"/>
  <c r="I279" i="5"/>
  <c r="I706" i="5"/>
  <c r="H468" i="5"/>
  <c r="I458" i="5"/>
  <c r="H566" i="5"/>
  <c r="I517" i="5"/>
  <c r="I431" i="5"/>
  <c r="H606" i="5"/>
  <c r="I266" i="5"/>
  <c r="I597" i="5"/>
  <c r="H369" i="5"/>
  <c r="H297" i="5"/>
  <c r="H681" i="5"/>
  <c r="H363" i="5"/>
  <c r="H670" i="5"/>
  <c r="H443" i="5"/>
  <c r="H451" i="5"/>
  <c r="I268" i="5"/>
  <c r="I277" i="5"/>
  <c r="I526" i="5"/>
  <c r="I679" i="5"/>
  <c r="H239" i="5"/>
  <c r="H469" i="5"/>
  <c r="H616" i="5"/>
  <c r="H562" i="5"/>
  <c r="I460" i="5"/>
  <c r="I246" i="5"/>
  <c r="H537" i="5"/>
  <c r="I290" i="5"/>
  <c r="H685" i="5"/>
  <c r="H695" i="5"/>
  <c r="H612" i="5"/>
  <c r="I541" i="5"/>
  <c r="I366" i="5"/>
  <c r="I316" i="5"/>
  <c r="I475" i="5"/>
  <c r="H603" i="5"/>
  <c r="I426" i="5"/>
  <c r="H546" i="5"/>
  <c r="I318" i="5"/>
  <c r="J318" i="5" s="1"/>
  <c r="I672" i="5"/>
  <c r="H496" i="5"/>
  <c r="I323" i="5"/>
  <c r="H404" i="5"/>
  <c r="I727" i="5"/>
  <c r="H586" i="5"/>
  <c r="H427" i="5"/>
  <c r="H360" i="5"/>
  <c r="H312" i="5"/>
  <c r="H426" i="5"/>
  <c r="H467" i="5"/>
  <c r="H656" i="5"/>
  <c r="H515" i="5"/>
  <c r="H631" i="5"/>
  <c r="I632" i="5"/>
  <c r="I724" i="5"/>
  <c r="I580" i="5"/>
  <c r="H518" i="5"/>
  <c r="I427" i="5"/>
  <c r="J427" i="5" s="1"/>
  <c r="I254" i="5"/>
  <c r="I649" i="5"/>
  <c r="H326" i="5"/>
  <c r="I618" i="5"/>
  <c r="H445" i="5"/>
  <c r="H362" i="5"/>
  <c r="H284" i="5"/>
  <c r="K284" i="5" s="1"/>
  <c r="I505" i="5"/>
  <c r="I289" i="5"/>
  <c r="J289" i="5" s="1"/>
  <c r="H604" i="5"/>
  <c r="I353" i="5"/>
  <c r="H522" i="5"/>
  <c r="H569" i="5"/>
  <c r="I647" i="5"/>
  <c r="H401" i="5"/>
  <c r="H536" i="5"/>
  <c r="H449" i="5"/>
  <c r="H501" i="5"/>
  <c r="K501" i="5" s="1"/>
  <c r="I342" i="5"/>
  <c r="I625" i="5"/>
  <c r="H640" i="5"/>
  <c r="H620" i="5"/>
  <c r="H541" i="5"/>
  <c r="H406" i="5"/>
  <c r="I468" i="5"/>
  <c r="I601" i="5"/>
  <c r="H682" i="5"/>
  <c r="I452" i="5"/>
  <c r="I728" i="5"/>
  <c r="I556" i="5"/>
  <c r="I473" i="5"/>
  <c r="H521" i="5"/>
  <c r="I424" i="5"/>
  <c r="I583" i="5"/>
  <c r="I652" i="5"/>
  <c r="H274" i="5"/>
  <c r="I663" i="5"/>
  <c r="H317" i="5"/>
  <c r="I345" i="5"/>
  <c r="I554" i="5"/>
  <c r="I234" i="5"/>
  <c r="I462" i="5"/>
  <c r="H513" i="5"/>
  <c r="H473" i="5"/>
  <c r="I233" i="5"/>
  <c r="H381" i="5"/>
  <c r="I560" i="5"/>
  <c r="H669" i="5"/>
  <c r="I645" i="5"/>
  <c r="J645" i="5" s="1"/>
  <c r="H471" i="5"/>
  <c r="K471" i="5" s="1"/>
  <c r="H325" i="5"/>
  <c r="H466" i="5"/>
  <c r="I310" i="5"/>
  <c r="I685" i="5"/>
  <c r="I423" i="5"/>
  <c r="H287" i="5"/>
  <c r="H581" i="5"/>
  <c r="I392" i="5"/>
  <c r="H394" i="5"/>
  <c r="H571" i="5"/>
  <c r="H667" i="5"/>
  <c r="H614" i="5"/>
  <c r="H324" i="5"/>
  <c r="I295" i="5"/>
  <c r="I656" i="5"/>
  <c r="H243" i="5"/>
  <c r="I401" i="5"/>
  <c r="J401" i="5" s="1"/>
  <c r="H657" i="5"/>
  <c r="I327" i="5"/>
  <c r="H563" i="5"/>
  <c r="I576" i="5"/>
  <c r="H413" i="5"/>
  <c r="I630" i="5"/>
  <c r="I491" i="5"/>
  <c r="J491" i="5" s="1"/>
  <c r="H617" i="5"/>
  <c r="H568" i="5"/>
  <c r="I634" i="5"/>
  <c r="H233" i="5"/>
  <c r="I305" i="5"/>
  <c r="H662" i="5"/>
  <c r="H598" i="5"/>
  <c r="I339" i="5"/>
  <c r="H711" i="5"/>
  <c r="I335" i="5"/>
  <c r="H696" i="5"/>
  <c r="H689" i="5"/>
  <c r="H353" i="5"/>
  <c r="H576" i="5"/>
  <c r="H229" i="5"/>
  <c r="I599" i="5"/>
  <c r="H587" i="5"/>
  <c r="H440" i="5"/>
  <c r="I518" i="5"/>
  <c r="H633" i="5"/>
  <c r="K633" i="5" s="1"/>
  <c r="H422" i="5"/>
  <c r="H415" i="5"/>
  <c r="I678" i="5"/>
  <c r="I272" i="5"/>
  <c r="I457" i="5"/>
  <c r="I729" i="5"/>
  <c r="I692" i="5"/>
  <c r="I598" i="5"/>
  <c r="I510" i="5"/>
  <c r="H354" i="5"/>
  <c r="I513" i="5"/>
  <c r="H479" i="5"/>
  <c r="I380" i="5"/>
  <c r="I465" i="5"/>
  <c r="H265" i="5"/>
  <c r="H411" i="5"/>
  <c r="H338" i="5"/>
  <c r="H613" i="5"/>
  <c r="I231" i="5"/>
  <c r="H650" i="5"/>
  <c r="I419" i="5"/>
  <c r="H272" i="5"/>
  <c r="H286" i="5"/>
  <c r="I351" i="5"/>
  <c r="I594" i="5"/>
  <c r="H305" i="5"/>
  <c r="I612" i="5"/>
  <c r="H333" i="5"/>
  <c r="I354" i="5"/>
  <c r="I252" i="5"/>
  <c r="I705" i="5"/>
  <c r="I344" i="5"/>
  <c r="I275" i="5"/>
  <c r="I299" i="5"/>
  <c r="I660" i="5"/>
  <c r="I636" i="5"/>
  <c r="I669" i="5"/>
  <c r="I435" i="5"/>
  <c r="I529" i="5"/>
  <c r="H520" i="5"/>
  <c r="H597" i="5"/>
  <c r="K597" i="5" s="1"/>
  <c r="H423" i="5"/>
  <c r="I640" i="5"/>
  <c r="J640" i="5" s="1"/>
  <c r="I325" i="5"/>
  <c r="I615" i="5"/>
  <c r="I294" i="5"/>
  <c r="I394" i="5"/>
  <c r="H715" i="5"/>
  <c r="I579" i="5"/>
  <c r="I718" i="5"/>
  <c r="H250" i="5"/>
  <c r="H428" i="5"/>
  <c r="H399" i="5"/>
  <c r="H698" i="5"/>
  <c r="K698" i="5" s="1"/>
  <c r="I404" i="5"/>
  <c r="H316" i="5"/>
  <c r="H659" i="5"/>
  <c r="H553" i="5"/>
  <c r="H268" i="5"/>
  <c r="H474" i="5"/>
  <c r="I548" i="5"/>
  <c r="H637" i="5"/>
  <c r="I356" i="5"/>
  <c r="I681" i="5"/>
  <c r="J681" i="5" s="1"/>
  <c r="I414" i="5"/>
  <c r="I311" i="5"/>
  <c r="J311" i="5" s="1"/>
  <c r="H237" i="5"/>
  <c r="H372" i="5"/>
  <c r="I617" i="5"/>
  <c r="J617" i="5" s="1"/>
  <c r="I489" i="5"/>
  <c r="H347" i="5"/>
  <c r="H505" i="5"/>
  <c r="H722" i="5"/>
  <c r="I553" i="5"/>
  <c r="H429" i="5"/>
  <c r="H299" i="5"/>
  <c r="H482" i="5"/>
  <c r="I643" i="5"/>
  <c r="H314" i="5"/>
  <c r="I229" i="5"/>
  <c r="I232" i="5"/>
  <c r="I695" i="5"/>
  <c r="J695" i="5" s="1"/>
  <c r="H686" i="5"/>
  <c r="H465" i="5"/>
  <c r="I637" i="5"/>
  <c r="I320" i="5"/>
  <c r="I708" i="5"/>
  <c r="I535" i="5"/>
  <c r="I285" i="5"/>
  <c r="H464" i="5"/>
  <c r="H378" i="5"/>
  <c r="I629" i="5"/>
  <c r="H577" i="5"/>
  <c r="H660" i="5"/>
  <c r="H678" i="5"/>
  <c r="H700" i="5"/>
  <c r="I511" i="5"/>
  <c r="I538" i="5"/>
  <c r="H666" i="5"/>
  <c r="H530" i="5"/>
  <c r="I242" i="5"/>
  <c r="H652" i="5"/>
  <c r="H674" i="5"/>
  <c r="I328" i="5"/>
  <c r="I677" i="5"/>
  <c r="H683" i="5"/>
  <c r="H352" i="5"/>
  <c r="I542" i="5"/>
  <c r="H704" i="5"/>
  <c r="I280" i="5"/>
  <c r="H388" i="5"/>
  <c r="I555" i="5"/>
  <c r="I278" i="5"/>
  <c r="H714" i="5"/>
  <c r="H705" i="5"/>
  <c r="I543" i="5"/>
  <c r="I287" i="5"/>
  <c r="H621" i="5"/>
  <c r="I666" i="5"/>
  <c r="J666" i="5" s="1"/>
  <c r="H665" i="5"/>
  <c r="K665" i="5" s="1"/>
  <c r="I587" i="5"/>
  <c r="J587" i="5" s="1"/>
  <c r="H384" i="5"/>
  <c r="H295" i="5"/>
  <c r="I444" i="5"/>
  <c r="I725" i="5"/>
  <c r="I405" i="5"/>
  <c r="H460" i="5"/>
  <c r="H359" i="5"/>
  <c r="H498" i="5"/>
  <c r="H508" i="5"/>
  <c r="H545" i="5"/>
  <c r="H534" i="5"/>
  <c r="I308" i="5"/>
  <c r="H701" i="5"/>
  <c r="H564" i="5"/>
  <c r="H636" i="5"/>
  <c r="K636" i="5" s="1"/>
  <c r="I714" i="5"/>
  <c r="H484" i="5"/>
  <c r="I711" i="5"/>
  <c r="I550" i="5"/>
  <c r="I668" i="5"/>
  <c r="H438" i="5"/>
  <c r="H303" i="5"/>
  <c r="I443" i="5"/>
  <c r="H627" i="5"/>
  <c r="H393" i="5"/>
  <c r="I638" i="5"/>
  <c r="I648" i="5"/>
  <c r="H574" i="5"/>
  <c r="I498" i="5"/>
  <c r="I309" i="5"/>
  <c r="H713" i="5"/>
  <c r="I709" i="5"/>
  <c r="I425" i="5"/>
  <c r="H500" i="5"/>
  <c r="H302" i="5"/>
  <c r="H583" i="5"/>
  <c r="I410" i="5"/>
  <c r="J410" i="5" s="1"/>
  <c r="H538" i="5"/>
  <c r="I261" i="5"/>
  <c r="I521" i="5"/>
  <c r="I533" i="5"/>
  <c r="H457" i="5"/>
  <c r="I332" i="5"/>
  <c r="H480" i="5"/>
  <c r="I609" i="5"/>
  <c r="H575" i="5"/>
  <c r="K575" i="5" s="1"/>
  <c r="I283" i="5"/>
  <c r="I568" i="5"/>
  <c r="I454" i="5"/>
  <c r="H357" i="5"/>
  <c r="I586" i="5"/>
  <c r="H579" i="5"/>
  <c r="K579" i="5" s="1"/>
  <c r="H601" i="5"/>
  <c r="H344" i="5"/>
  <c r="I534" i="5"/>
  <c r="H298" i="5"/>
  <c r="I712" i="5"/>
  <c r="I243" i="5"/>
  <c r="H718" i="5"/>
  <c r="H263" i="5"/>
  <c r="H382" i="5"/>
  <c r="I639" i="5"/>
  <c r="I386" i="5"/>
  <c r="I329" i="5"/>
  <c r="I416" i="5"/>
  <c r="J416" i="5" s="1"/>
  <c r="I459" i="5"/>
  <c r="H276" i="5"/>
  <c r="H497" i="5"/>
  <c r="I690" i="5"/>
  <c r="I654" i="5"/>
  <c r="I500" i="5"/>
  <c r="I688" i="5"/>
  <c r="H599" i="5"/>
  <c r="I662" i="5"/>
  <c r="H693" i="5"/>
  <c r="H643" i="5"/>
  <c r="H591" i="5"/>
  <c r="I439" i="5"/>
  <c r="H573" i="5"/>
  <c r="H425" i="5"/>
  <c r="I716" i="5"/>
  <c r="I619" i="5"/>
  <c r="H671" i="5"/>
  <c r="H391" i="5"/>
  <c r="I288" i="5"/>
  <c r="H348" i="5"/>
  <c r="H456" i="5"/>
  <c r="I524" i="5"/>
  <c r="H691" i="5"/>
  <c r="I388" i="5"/>
  <c r="J388" i="5" s="1"/>
  <c r="H619" i="5"/>
  <c r="H458" i="5"/>
  <c r="H392" i="5"/>
  <c r="I398" i="5"/>
  <c r="I347" i="5"/>
  <c r="I377" i="5"/>
  <c r="H692" i="5"/>
  <c r="H432" i="5"/>
  <c r="H278" i="5"/>
  <c r="I480" i="5"/>
  <c r="H254" i="5"/>
  <c r="H293" i="5"/>
  <c r="I573" i="5"/>
  <c r="H580" i="5"/>
  <c r="I570" i="5"/>
  <c r="I519" i="5"/>
  <c r="H452" i="5"/>
  <c r="H492" i="5"/>
  <c r="I235" i="5"/>
  <c r="I484" i="5"/>
  <c r="I300" i="5"/>
  <c r="I476" i="5"/>
  <c r="I453" i="5"/>
  <c r="H527" i="5"/>
  <c r="H437" i="5"/>
  <c r="H517" i="5"/>
  <c r="K517" i="5" s="1"/>
  <c r="H358" i="5"/>
  <c r="H447" i="5"/>
  <c r="I434" i="5"/>
  <c r="H402" i="5"/>
  <c r="H600" i="5"/>
  <c r="I303" i="5"/>
  <c r="J303" i="5" s="1"/>
  <c r="I372" i="5"/>
  <c r="I486" i="5"/>
  <c r="H510" i="5"/>
  <c r="H315" i="5"/>
  <c r="I474" i="5"/>
  <c r="I503" i="5"/>
  <c r="H625" i="5"/>
  <c r="H664" i="5"/>
  <c r="I582" i="5"/>
  <c r="I610" i="5"/>
  <c r="H567" i="5"/>
  <c r="K567" i="5" s="1"/>
  <c r="H260" i="5"/>
  <c r="H476" i="5"/>
  <c r="I551" i="5"/>
  <c r="H594" i="5"/>
  <c r="I446" i="5"/>
  <c r="H296" i="5"/>
  <c r="H252" i="5"/>
  <c r="I720" i="5"/>
  <c r="H507" i="5"/>
  <c r="H727" i="5"/>
  <c r="K727" i="5" s="1"/>
  <c r="H328" i="5"/>
  <c r="I646" i="5"/>
  <c r="H729" i="5"/>
  <c r="I577" i="5"/>
  <c r="H542" i="5"/>
  <c r="I282" i="5"/>
  <c r="H582" i="5"/>
  <c r="H304" i="5"/>
  <c r="I723" i="5"/>
  <c r="H561" i="5"/>
  <c r="I722" i="5"/>
  <c r="H470" i="5"/>
  <c r="H504" i="5"/>
  <c r="H334" i="5"/>
  <c r="I267" i="5"/>
  <c r="I699" i="5"/>
  <c r="I464" i="5"/>
  <c r="I365" i="5"/>
  <c r="I244" i="5"/>
  <c r="I658" i="5"/>
  <c r="H361" i="5"/>
  <c r="I406" i="5"/>
  <c r="I448" i="5"/>
  <c r="H478" i="5"/>
  <c r="I527" i="5"/>
  <c r="H539" i="5"/>
  <c r="I561" i="5"/>
  <c r="I680" i="5"/>
  <c r="H720" i="5"/>
  <c r="H396" i="5"/>
  <c r="H337" i="5"/>
  <c r="I488" i="5"/>
  <c r="I589" i="5"/>
  <c r="I430" i="5"/>
  <c r="H526" i="5"/>
  <c r="H663" i="5"/>
  <c r="H280" i="5"/>
  <c r="I509" i="5"/>
  <c r="I436" i="5"/>
  <c r="H487" i="5"/>
  <c r="I247" i="5"/>
  <c r="I628" i="5"/>
  <c r="H376" i="5"/>
  <c r="I492" i="5"/>
  <c r="H558" i="5"/>
  <c r="H661" i="5"/>
  <c r="H488" i="5"/>
  <c r="J33" i="8"/>
  <c r="J46" i="8"/>
  <c r="E30" i="7"/>
  <c r="J184" i="8"/>
  <c r="H36" i="7"/>
  <c r="J79" i="8"/>
  <c r="H389" i="5"/>
  <c r="I487" i="5"/>
  <c r="I322" i="5"/>
  <c r="I702" i="5"/>
  <c r="I701" i="5"/>
  <c r="I627" i="5"/>
  <c r="H549" i="5"/>
  <c r="H408" i="5"/>
  <c r="I375" i="5"/>
  <c r="H355" i="5"/>
  <c r="H684" i="5"/>
  <c r="H639" i="5"/>
  <c r="I693" i="5"/>
  <c r="H724" i="5"/>
  <c r="I463" i="5"/>
  <c r="H282" i="5"/>
  <c r="I520" i="5"/>
  <c r="I415" i="5"/>
  <c r="H323" i="5"/>
  <c r="H699" i="5"/>
  <c r="I631" i="5"/>
  <c r="H245" i="5"/>
  <c r="I676" i="5"/>
  <c r="H385" i="5"/>
  <c r="H375" i="5"/>
  <c r="I499" i="5"/>
  <c r="I245" i="5"/>
  <c r="I378" i="5"/>
  <c r="H291" i="5"/>
  <c r="H565" i="5"/>
  <c r="H374" i="5"/>
  <c r="I659" i="5"/>
  <c r="I623" i="5"/>
  <c r="H624" i="5"/>
  <c r="I496" i="5"/>
  <c r="I661" i="5"/>
  <c r="H489" i="5"/>
  <c r="H319" i="5"/>
  <c r="H436" i="5"/>
  <c r="H532" i="5"/>
  <c r="I697" i="5"/>
  <c r="I382" i="5"/>
  <c r="H248" i="5"/>
  <c r="I361" i="5"/>
  <c r="I237" i="5"/>
  <c r="H450" i="5"/>
  <c r="I562" i="5"/>
  <c r="H383" i="5"/>
  <c r="I483" i="5"/>
  <c r="H228" i="5"/>
  <c r="H668" i="5"/>
  <c r="H398" i="5"/>
  <c r="H421" i="5"/>
  <c r="I506" i="5"/>
  <c r="I381" i="5"/>
  <c r="H320" i="5"/>
  <c r="I689" i="5"/>
  <c r="H335" i="5"/>
  <c r="I421" i="5"/>
  <c r="H535" i="5"/>
  <c r="I563" i="5"/>
  <c r="I428" i="5"/>
  <c r="I531" i="5"/>
  <c r="H688" i="5"/>
  <c r="I298" i="5"/>
  <c r="H551" i="5"/>
  <c r="I390" i="5"/>
  <c r="I522" i="5"/>
  <c r="I402" i="5"/>
  <c r="H642" i="5"/>
  <c r="I644" i="5"/>
  <c r="I504" i="5"/>
  <c r="H373" i="5"/>
  <c r="H512" i="5"/>
  <c r="H340" i="5"/>
  <c r="H710" i="5"/>
  <c r="I304" i="5"/>
  <c r="H461" i="5"/>
  <c r="H588" i="5"/>
  <c r="H356" i="5"/>
  <c r="H646" i="5"/>
  <c r="H477" i="5"/>
  <c r="I667" i="5"/>
  <c r="I389" i="5"/>
  <c r="I721" i="5"/>
  <c r="H623" i="5"/>
  <c r="H495" i="5"/>
  <c r="I469" i="5"/>
  <c r="H395" i="5"/>
  <c r="I687" i="5"/>
  <c r="H548" i="5"/>
  <c r="I403" i="5"/>
  <c r="H672" i="5"/>
  <c r="I397" i="5"/>
  <c r="H366" i="5"/>
  <c r="H584" i="5"/>
  <c r="H420" i="5"/>
  <c r="I664" i="5"/>
  <c r="I417" i="5"/>
  <c r="H554" i="5"/>
  <c r="H418" i="5"/>
  <c r="H442" i="5"/>
  <c r="I604" i="5"/>
  <c r="H570" i="5"/>
  <c r="I605" i="5"/>
  <c r="I532" i="5"/>
  <c r="J679" i="5" l="1"/>
  <c r="K286" i="5"/>
  <c r="H234" i="4"/>
  <c r="F236" i="5" s="1"/>
  <c r="K682" i="5"/>
  <c r="K369" i="5"/>
  <c r="J371" i="5"/>
  <c r="J622" i="5"/>
  <c r="K387" i="5"/>
  <c r="K400" i="5"/>
  <c r="J687" i="5"/>
  <c r="K348" i="5"/>
  <c r="J309" i="5"/>
  <c r="H194" i="4"/>
  <c r="F196" i="5" s="1"/>
  <c r="H200" i="4"/>
  <c r="F202" i="5" s="1"/>
  <c r="H168" i="4"/>
  <c r="F170" i="5" s="1"/>
  <c r="H192" i="4"/>
  <c r="F194" i="5" s="1"/>
  <c r="H204" i="4"/>
  <c r="F206" i="5" s="1"/>
  <c r="H244" i="4"/>
  <c r="F246" i="5" s="1"/>
  <c r="H238" i="4"/>
  <c r="F240" i="5" s="1"/>
  <c r="I163" i="4"/>
  <c r="G165" i="5" s="1"/>
  <c r="C7" i="3"/>
  <c r="H182" i="4"/>
  <c r="F184" i="5" s="1"/>
  <c r="H186" i="4"/>
  <c r="F188" i="5" s="1"/>
  <c r="H178" i="4"/>
  <c r="F180" i="5" s="1"/>
  <c r="H240" i="4"/>
  <c r="F242" i="5" s="1"/>
  <c r="H220" i="4"/>
  <c r="F222" i="5" s="1"/>
  <c r="H222" i="4"/>
  <c r="F224" i="5" s="1"/>
  <c r="H212" i="4"/>
  <c r="F214" i="5" s="1"/>
  <c r="H174" i="4"/>
  <c r="F176" i="5" s="1"/>
  <c r="K671" i="5"/>
  <c r="H164" i="4"/>
  <c r="F166" i="5" s="1"/>
  <c r="H172" i="4"/>
  <c r="F174" i="5" s="1"/>
  <c r="I161" i="4"/>
  <c r="G163" i="5" s="1"/>
  <c r="H170" i="4"/>
  <c r="F172" i="5" s="1"/>
  <c r="C6" i="3"/>
  <c r="H188" i="4"/>
  <c r="F190" i="5" s="1"/>
  <c r="H208" i="4"/>
  <c r="F210" i="5" s="1"/>
  <c r="J578" i="5"/>
  <c r="K730" i="5"/>
  <c r="H202" i="4"/>
  <c r="F204" i="5" s="1"/>
  <c r="H184" i="4"/>
  <c r="F186" i="5" s="1"/>
  <c r="H166" i="4"/>
  <c r="F168" i="5" s="1"/>
  <c r="J677" i="5"/>
  <c r="H218" i="4"/>
  <c r="F220" i="5" s="1"/>
  <c r="H214" i="4"/>
  <c r="F216" i="5" s="1"/>
  <c r="H196" i="4"/>
  <c r="F198" i="5" s="1"/>
  <c r="H180" i="4"/>
  <c r="F182" i="5" s="1"/>
  <c r="H206" i="4"/>
  <c r="F208" i="5" s="1"/>
  <c r="C5" i="3"/>
  <c r="C13" i="3"/>
  <c r="H198" i="4"/>
  <c r="F200" i="5" s="1"/>
  <c r="H176" i="4"/>
  <c r="F178" i="5" s="1"/>
  <c r="H210" i="4"/>
  <c r="F212" i="5" s="1"/>
  <c r="H216" i="4"/>
  <c r="F218" i="5" s="1"/>
  <c r="J648" i="5"/>
  <c r="K545" i="5"/>
  <c r="K373" i="5"/>
  <c r="K678" i="5"/>
  <c r="J550" i="5"/>
  <c r="J339" i="5"/>
  <c r="K426" i="5"/>
  <c r="K536" i="5"/>
  <c r="K274" i="5"/>
  <c r="K467" i="5"/>
  <c r="J540" i="5"/>
  <c r="K418" i="5"/>
  <c r="J609" i="5"/>
  <c r="J533" i="5"/>
  <c r="K368" i="5"/>
  <c r="K338" i="5"/>
  <c r="J607" i="5"/>
  <c r="J516" i="5"/>
  <c r="K321" i="5"/>
  <c r="J368" i="5"/>
  <c r="J390" i="5"/>
  <c r="K312" i="5"/>
  <c r="J273" i="5"/>
  <c r="K353" i="5"/>
  <c r="K713" i="5"/>
  <c r="K395" i="5"/>
  <c r="J364" i="5"/>
  <c r="K514" i="5"/>
  <c r="K291" i="5"/>
  <c r="K466" i="5"/>
  <c r="J407" i="5"/>
  <c r="J261" i="5"/>
  <c r="K700" i="5"/>
  <c r="J556" i="5"/>
  <c r="J459" i="5"/>
  <c r="K674" i="5"/>
  <c r="J589" i="5"/>
  <c r="K588" i="5"/>
  <c r="J573" i="5"/>
  <c r="J559" i="5"/>
  <c r="K705" i="5"/>
  <c r="J553" i="5"/>
  <c r="J350" i="5"/>
  <c r="J730" i="5"/>
  <c r="K622" i="5"/>
  <c r="J231" i="5"/>
  <c r="J630" i="5"/>
  <c r="J728" i="5"/>
  <c r="K626" i="5"/>
  <c r="K490" i="5"/>
  <c r="J480" i="5"/>
  <c r="K385" i="5"/>
  <c r="J503" i="5"/>
  <c r="J329" i="5"/>
  <c r="K239" i="5"/>
  <c r="K549" i="5"/>
  <c r="J283" i="5"/>
  <c r="J543" i="5"/>
  <c r="J629" i="5"/>
  <c r="K330" i="5"/>
  <c r="K481" i="5"/>
  <c r="J635" i="5"/>
  <c r="J258" i="5"/>
  <c r="J400" i="5"/>
  <c r="J486" i="5"/>
  <c r="K391" i="5"/>
  <c r="J560" i="5"/>
  <c r="K547" i="5"/>
  <c r="K512" i="5"/>
  <c r="K642" i="5"/>
  <c r="J638" i="5"/>
  <c r="K352" i="5"/>
  <c r="J529" i="5"/>
  <c r="J327" i="5"/>
  <c r="J502" i="5"/>
  <c r="H242" i="4"/>
  <c r="F244" i="5" s="1"/>
  <c r="K413" i="5"/>
  <c r="K539" i="5"/>
  <c r="K691" i="5"/>
  <c r="J690" i="5"/>
  <c r="K613" i="5"/>
  <c r="K571" i="5"/>
  <c r="K717" i="5"/>
  <c r="K578" i="5"/>
  <c r="J417" i="5"/>
  <c r="K340" i="5"/>
  <c r="J247" i="5"/>
  <c r="K263" i="5"/>
  <c r="J706" i="5"/>
  <c r="J269" i="5"/>
  <c r="J346" i="5"/>
  <c r="J675" i="5"/>
  <c r="J307" i="5"/>
  <c r="K470" i="5"/>
  <c r="K574" i="5"/>
  <c r="J308" i="5"/>
  <c r="J608" i="5"/>
  <c r="J528" i="5"/>
  <c r="J448" i="5"/>
  <c r="J439" i="5"/>
  <c r="K564" i="5"/>
  <c r="K686" i="5"/>
  <c r="K314" i="5"/>
  <c r="K250" i="5"/>
  <c r="K696" i="5"/>
  <c r="K494" i="5"/>
  <c r="K485" i="5"/>
  <c r="K349" i="5"/>
  <c r="J651" i="5"/>
  <c r="K262" i="5"/>
  <c r="J343" i="5"/>
  <c r="J387" i="5"/>
  <c r="K565" i="5"/>
  <c r="K493" i="5"/>
  <c r="K336" i="5"/>
  <c r="K508" i="5"/>
  <c r="K673" i="5"/>
  <c r="K479" i="5"/>
  <c r="J707" i="5"/>
  <c r="J506" i="5"/>
  <c r="K557" i="5"/>
  <c r="J654" i="5"/>
  <c r="K357" i="5"/>
  <c r="K445" i="5"/>
  <c r="J572" i="5"/>
  <c r="K407" i="5"/>
  <c r="K675" i="5"/>
  <c r="K307" i="5"/>
  <c r="K704" i="5"/>
  <c r="J472" i="5"/>
  <c r="J721" i="5"/>
  <c r="J547" i="5"/>
  <c r="J610" i="5"/>
  <c r="J511" i="5"/>
  <c r="J419" i="5"/>
  <c r="J523" i="5"/>
  <c r="J434" i="5"/>
  <c r="K437" i="5"/>
  <c r="K276" i="5"/>
  <c r="J386" i="5"/>
  <c r="J332" i="5"/>
  <c r="K530" i="5"/>
  <c r="K411" i="5"/>
  <c r="K603" i="5"/>
  <c r="K455" i="5"/>
  <c r="K292" i="5"/>
  <c r="K602" i="5"/>
  <c r="K441" i="5"/>
  <c r="C12" i="3"/>
  <c r="K600" i="5"/>
  <c r="J235" i="5"/>
  <c r="J716" i="5"/>
  <c r="J632" i="5"/>
  <c r="K525" i="5"/>
  <c r="K655" i="5"/>
  <c r="J611" i="5"/>
  <c r="K650" i="5"/>
  <c r="K614" i="5"/>
  <c r="J274" i="5"/>
  <c r="H230" i="4"/>
  <c r="F232" i="5" s="1"/>
  <c r="K235" i="5"/>
  <c r="J631" i="5"/>
  <c r="K366" i="5"/>
  <c r="K548" i="5"/>
  <c r="K495" i="5"/>
  <c r="K668" i="5"/>
  <c r="J496" i="5"/>
  <c r="K684" i="5"/>
  <c r="J322" i="5"/>
  <c r="K511" i="5"/>
  <c r="K376" i="5"/>
  <c r="K507" i="5"/>
  <c r="K260" i="5"/>
  <c r="J463" i="5"/>
  <c r="K489" i="5"/>
  <c r="J701" i="5"/>
  <c r="J571" i="5"/>
  <c r="K554" i="5"/>
  <c r="J469" i="5"/>
  <c r="J522" i="5"/>
  <c r="K472" i="5"/>
  <c r="K533" i="5"/>
  <c r="J613" i="5"/>
  <c r="J267" i="5"/>
  <c r="K523" i="5"/>
  <c r="K396" i="5"/>
  <c r="J365" i="5"/>
  <c r="J453" i="5"/>
  <c r="K450" i="5"/>
  <c r="K420" i="5"/>
  <c r="J723" i="5"/>
  <c r="J676" i="5"/>
  <c r="K323" i="5"/>
  <c r="K558" i="5"/>
  <c r="K252" i="5"/>
  <c r="J524" i="5"/>
  <c r="J725" i="5"/>
  <c r="K477" i="5"/>
  <c r="K461" i="5"/>
  <c r="K335" i="5"/>
  <c r="K624" i="5"/>
  <c r="J415" i="5"/>
  <c r="K258" i="5"/>
  <c r="K478" i="5"/>
  <c r="J300" i="5"/>
  <c r="K718" i="5"/>
  <c r="K302" i="5"/>
  <c r="K359" i="5"/>
  <c r="J444" i="5"/>
  <c r="K465" i="5"/>
  <c r="K299" i="5"/>
  <c r="K505" i="5"/>
  <c r="K316" i="5"/>
  <c r="K620" i="5"/>
  <c r="J266" i="5"/>
  <c r="J279" i="5"/>
  <c r="J306" i="5"/>
  <c r="K331" i="5"/>
  <c r="K375" i="5"/>
  <c r="K384" i="5"/>
  <c r="J414" i="5"/>
  <c r="C11" i="3"/>
  <c r="K280" i="5"/>
  <c r="J464" i="5"/>
  <c r="J568" i="5"/>
  <c r="J397" i="5"/>
  <c r="K346" i="5"/>
  <c r="K591" i="5"/>
  <c r="J659" i="5"/>
  <c r="J352" i="5"/>
  <c r="K594" i="5"/>
  <c r="K510" i="5"/>
  <c r="K374" i="5"/>
  <c r="K442" i="5"/>
  <c r="K551" i="5"/>
  <c r="J704" i="5"/>
  <c r="J492" i="5"/>
  <c r="J658" i="5"/>
  <c r="J577" i="5"/>
  <c r="K296" i="5"/>
  <c r="K476" i="5"/>
  <c r="K278" i="5"/>
  <c r="J586" i="5"/>
  <c r="J555" i="5"/>
  <c r="J325" i="5"/>
  <c r="J685" i="5"/>
  <c r="K317" i="5"/>
  <c r="K362" i="5"/>
  <c r="K515" i="5"/>
  <c r="K355" i="5"/>
  <c r="J627" i="5"/>
  <c r="K329" i="5"/>
  <c r="J430" i="5"/>
  <c r="K358" i="5"/>
  <c r="J712" i="5"/>
  <c r="K652" i="5"/>
  <c r="K423" i="5"/>
  <c r="K305" i="5"/>
  <c r="K440" i="5"/>
  <c r="K473" i="5"/>
  <c r="J370" i="5"/>
  <c r="J532" i="5"/>
  <c r="J664" i="5"/>
  <c r="K544" i="5"/>
  <c r="J699" i="5"/>
  <c r="J605" i="5"/>
  <c r="J483" i="5"/>
  <c r="J237" i="5"/>
  <c r="J490" i="5"/>
  <c r="J349" i="5"/>
  <c r="K692" i="5"/>
  <c r="K621" i="5"/>
  <c r="K660" i="5"/>
  <c r="J435" i="5"/>
  <c r="K670" i="5"/>
  <c r="K596" i="5"/>
  <c r="C14" i="3"/>
  <c r="J403" i="5"/>
  <c r="K356" i="5"/>
  <c r="K398" i="5"/>
  <c r="J378" i="5"/>
  <c r="K639" i="5"/>
  <c r="K611" i="5"/>
  <c r="K327" i="5"/>
  <c r="K630" i="5"/>
  <c r="K516" i="5"/>
  <c r="J527" i="5"/>
  <c r="K458" i="5"/>
  <c r="K422" i="5"/>
  <c r="K324" i="5"/>
  <c r="J342" i="5"/>
  <c r="K326" i="5"/>
  <c r="J409" i="5"/>
  <c r="J286" i="5"/>
  <c r="J667" i="5"/>
  <c r="K436" i="5"/>
  <c r="K651" i="5"/>
  <c r="K728" i="5"/>
  <c r="K459" i="5"/>
  <c r="K663" i="5"/>
  <c r="J488" i="5"/>
  <c r="J680" i="5"/>
  <c r="J347" i="5"/>
  <c r="J500" i="5"/>
  <c r="J443" i="5"/>
  <c r="J542" i="5"/>
  <c r="J328" i="5"/>
  <c r="J535" i="5"/>
  <c r="J229" i="5"/>
  <c r="K715" i="5"/>
  <c r="K333" i="5"/>
  <c r="J351" i="5"/>
  <c r="J598" i="5"/>
  <c r="J272" i="5"/>
  <c r="K233" i="5"/>
  <c r="K243" i="5"/>
  <c r="J392" i="5"/>
  <c r="J462" i="5"/>
  <c r="J290" i="5"/>
  <c r="K451" i="5"/>
  <c r="K566" i="5"/>
  <c r="K433" i="5"/>
  <c r="J641" i="5"/>
  <c r="K628" i="5"/>
  <c r="J393" i="5"/>
  <c r="J683" i="5"/>
  <c r="K592" i="5"/>
  <c r="K310" i="5"/>
  <c r="J447" i="5"/>
  <c r="J686" i="5"/>
  <c r="K487" i="5"/>
  <c r="J383" i="5"/>
  <c r="J408" i="5"/>
  <c r="J584" i="5"/>
  <c r="K672" i="5"/>
  <c r="K646" i="5"/>
  <c r="J298" i="5"/>
  <c r="J520" i="5"/>
  <c r="J693" i="5"/>
  <c r="K389" i="5"/>
  <c r="J446" i="5"/>
  <c r="K293" i="5"/>
  <c r="K265" i="5"/>
  <c r="K616" i="5"/>
  <c r="J726" i="5"/>
  <c r="J581" i="5"/>
  <c r="K634" i="5"/>
  <c r="J626" i="5"/>
  <c r="J288" i="5"/>
  <c r="K438" i="5"/>
  <c r="K657" i="5"/>
  <c r="J431" i="5"/>
  <c r="K552" i="5"/>
  <c r="J264" i="5"/>
  <c r="K379" i="5"/>
  <c r="J341" i="5"/>
  <c r="J696" i="5"/>
  <c r="K399" i="5"/>
  <c r="J615" i="5"/>
  <c r="K513" i="5"/>
  <c r="K309" i="5"/>
  <c r="K635" i="5"/>
  <c r="K273" i="5"/>
  <c r="K345" i="5"/>
  <c r="J482" i="5"/>
  <c r="J710" i="5"/>
  <c r="K618" i="5"/>
  <c r="K241" i="5"/>
  <c r="J497" i="5"/>
  <c r="K304" i="5"/>
  <c r="K689" i="5"/>
  <c r="K563" i="5"/>
  <c r="K595" i="5"/>
  <c r="K644" i="5"/>
  <c r="K647" i="5"/>
  <c r="J334" i="5"/>
  <c r="J456" i="5"/>
  <c r="K570" i="5"/>
  <c r="J504" i="5"/>
  <c r="K688" i="5"/>
  <c r="K320" i="5"/>
  <c r="J361" i="5"/>
  <c r="J661" i="5"/>
  <c r="K282" i="5"/>
  <c r="J702" i="5"/>
  <c r="J455" i="5"/>
  <c r="K589" i="5"/>
  <c r="K486" i="5"/>
  <c r="K632" i="5"/>
  <c r="K337" i="5"/>
  <c r="J561" i="5"/>
  <c r="J722" i="5"/>
  <c r="K582" i="5"/>
  <c r="K729" i="5"/>
  <c r="K315" i="5"/>
  <c r="J484" i="5"/>
  <c r="J519" i="5"/>
  <c r="K432" i="5"/>
  <c r="J619" i="5"/>
  <c r="J662" i="5"/>
  <c r="K344" i="5"/>
  <c r="K457" i="5"/>
  <c r="K538" i="5"/>
  <c r="J711" i="5"/>
  <c r="K460" i="5"/>
  <c r="K295" i="5"/>
  <c r="J708" i="5"/>
  <c r="K429" i="5"/>
  <c r="K268" i="5"/>
  <c r="J394" i="5"/>
  <c r="J518" i="5"/>
  <c r="J424" i="5"/>
  <c r="J468" i="5"/>
  <c r="K449" i="5"/>
  <c r="K569" i="5"/>
  <c r="J254" i="5"/>
  <c r="J724" i="5"/>
  <c r="K656" i="5"/>
  <c r="K360" i="5"/>
  <c r="K404" i="5"/>
  <c r="J475" i="5"/>
  <c r="K612" i="5"/>
  <c r="K537" i="5"/>
  <c r="J526" i="5"/>
  <c r="K297" i="5"/>
  <c r="K606" i="5"/>
  <c r="K454" i="5"/>
  <c r="K697" i="5"/>
  <c r="K509" i="5"/>
  <c r="J319" i="5"/>
  <c r="K649" i="5"/>
  <c r="K412" i="5"/>
  <c r="J564" i="5"/>
  <c r="K528" i="5"/>
  <c r="J313" i="5"/>
  <c r="J703" i="5"/>
  <c r="K709" i="5"/>
  <c r="J466" i="5"/>
  <c r="J239" i="5"/>
  <c r="K506" i="5"/>
  <c r="K534" i="5"/>
  <c r="K474" i="5"/>
  <c r="J421" i="5"/>
  <c r="J381" i="5"/>
  <c r="J562" i="5"/>
  <c r="K599" i="5"/>
  <c r="K382" i="5"/>
  <c r="K601" i="5"/>
  <c r="J294" i="5"/>
  <c r="K521" i="5"/>
  <c r="J452" i="5"/>
  <c r="K406" i="5"/>
  <c r="J625" i="5"/>
  <c r="K546" i="5"/>
  <c r="J277" i="5"/>
  <c r="J373" i="5"/>
  <c r="J671" i="5"/>
  <c r="K590" i="5"/>
  <c r="K380" i="5"/>
  <c r="J574" i="5"/>
  <c r="K372" i="5"/>
  <c r="J604" i="5"/>
  <c r="K623" i="5"/>
  <c r="J428" i="5"/>
  <c r="K245" i="5"/>
  <c r="J276" i="5"/>
  <c r="K720" i="5"/>
  <c r="K402" i="5"/>
  <c r="K580" i="5"/>
  <c r="J377" i="5"/>
  <c r="K425" i="5"/>
  <c r="K643" i="5"/>
  <c r="K583" i="5"/>
  <c r="J714" i="5"/>
  <c r="K498" i="5"/>
  <c r="J287" i="5"/>
  <c r="J285" i="5"/>
  <c r="J637" i="5"/>
  <c r="J669" i="5"/>
  <c r="J354" i="5"/>
  <c r="J576" i="5"/>
  <c r="K541" i="5"/>
  <c r="K281" i="5"/>
  <c r="K271" i="5"/>
  <c r="K499" i="5"/>
  <c r="K275" i="5"/>
  <c r="J363" i="5"/>
  <c r="K531" i="5"/>
  <c r="K405" i="5"/>
  <c r="J719" i="5"/>
  <c r="K390" i="5"/>
  <c r="K439" i="5"/>
  <c r="K556" i="5"/>
  <c r="J375" i="5"/>
  <c r="K492" i="5"/>
  <c r="K520" i="5"/>
  <c r="J644" i="5"/>
  <c r="J531" i="5"/>
  <c r="K383" i="5"/>
  <c r="K532" i="5"/>
  <c r="J499" i="5"/>
  <c r="K724" i="5"/>
  <c r="J487" i="5"/>
  <c r="H236" i="4"/>
  <c r="F238" i="5" s="1"/>
  <c r="C10" i="3"/>
  <c r="K332" i="5"/>
  <c r="J418" i="5"/>
  <c r="K690" i="5"/>
  <c r="J357" i="5"/>
  <c r="K687" i="5"/>
  <c r="K502" i="5"/>
  <c r="K361" i="5"/>
  <c r="K504" i="5"/>
  <c r="K542" i="5"/>
  <c r="K328" i="5"/>
  <c r="J551" i="5"/>
  <c r="K625" i="5"/>
  <c r="J570" i="5"/>
  <c r="K254" i="5"/>
  <c r="K392" i="5"/>
  <c r="J639" i="5"/>
  <c r="J243" i="5"/>
  <c r="J521" i="5"/>
  <c r="J709" i="5"/>
  <c r="K627" i="5"/>
  <c r="J668" i="5"/>
  <c r="J278" i="5"/>
  <c r="K577" i="5"/>
  <c r="K482" i="5"/>
  <c r="K722" i="5"/>
  <c r="J548" i="5"/>
  <c r="K659" i="5"/>
  <c r="J579" i="5"/>
  <c r="J275" i="5"/>
  <c r="J594" i="5"/>
  <c r="J380" i="5"/>
  <c r="J510" i="5"/>
  <c r="J457" i="5"/>
  <c r="K587" i="5"/>
  <c r="K711" i="5"/>
  <c r="J305" i="5"/>
  <c r="K617" i="5"/>
  <c r="K394" i="5"/>
  <c r="J423" i="5"/>
  <c r="K325" i="5"/>
  <c r="K669" i="5"/>
  <c r="J663" i="5"/>
  <c r="K640" i="5"/>
  <c r="K604" i="5"/>
  <c r="J649" i="5"/>
  <c r="J580" i="5"/>
  <c r="J727" i="5"/>
  <c r="J672" i="5"/>
  <c r="J541" i="5"/>
  <c r="K562" i="5"/>
  <c r="K681" i="5"/>
  <c r="K491" i="5"/>
  <c r="J429" i="5"/>
  <c r="K702" i="5"/>
  <c r="K708" i="5"/>
  <c r="J546" i="5"/>
  <c r="J595" i="5"/>
  <c r="J471" i="5"/>
  <c r="J515" i="5"/>
  <c r="J537" i="5"/>
  <c r="J507" i="5"/>
  <c r="J297" i="5"/>
  <c r="J412" i="5"/>
  <c r="J379" i="5"/>
  <c r="K370" i="5"/>
  <c r="J284" i="5"/>
  <c r="J593" i="5"/>
  <c r="J591" i="5"/>
  <c r="J569" i="5"/>
  <c r="J376" i="5"/>
  <c r="J544" i="5"/>
  <c r="J362" i="5"/>
  <c r="I253" i="4"/>
  <c r="G255" i="5" s="1"/>
  <c r="F11" i="3"/>
  <c r="K721" i="5"/>
  <c r="J262" i="5"/>
  <c r="K707" i="5"/>
  <c r="K706" i="5"/>
  <c r="K283" i="5"/>
  <c r="J348" i="5"/>
  <c r="J326" i="5"/>
  <c r="K414" i="5"/>
  <c r="K365" i="5"/>
  <c r="K723" i="5"/>
  <c r="J614" i="5"/>
  <c r="J333" i="5"/>
  <c r="J422" i="5"/>
  <c r="J260" i="5"/>
  <c r="J271" i="5"/>
  <c r="K397" i="5"/>
  <c r="J438" i="5"/>
  <c r="K615" i="5"/>
  <c r="K279" i="5"/>
  <c r="K288" i="5"/>
  <c r="J293" i="5"/>
  <c r="J270" i="5"/>
  <c r="J450" i="5"/>
  <c r="K463" i="5"/>
  <c r="K313" i="5"/>
  <c r="J396" i="5"/>
  <c r="K453" i="5"/>
  <c r="K364" i="5"/>
  <c r="J256" i="5"/>
  <c r="K677" i="5"/>
  <c r="J501" i="5"/>
  <c r="K629" i="5"/>
  <c r="J437" i="5"/>
  <c r="J321" i="5"/>
  <c r="J539" i="5"/>
  <c r="J512" i="5"/>
  <c r="K572" i="5"/>
  <c r="K231" i="5"/>
  <c r="J674" i="5"/>
  <c r="J691" i="5"/>
  <c r="J655" i="5"/>
  <c r="K318" i="5"/>
  <c r="J476" i="5"/>
  <c r="K428" i="5"/>
  <c r="J636" i="5"/>
  <c r="K443" i="5"/>
  <c r="J458" i="5"/>
  <c r="J575" i="5"/>
  <c r="J633" i="5"/>
  <c r="K658" i="5"/>
  <c r="J296" i="5"/>
  <c r="K377" i="5"/>
  <c r="K261" i="5"/>
  <c r="K289" i="5"/>
  <c r="K543" i="5"/>
  <c r="J530" i="5"/>
  <c r="J485" i="5"/>
  <c r="K584" i="5"/>
  <c r="J304" i="5"/>
  <c r="J402" i="5"/>
  <c r="J563" i="5"/>
  <c r="J382" i="5"/>
  <c r="K319" i="5"/>
  <c r="K699" i="5"/>
  <c r="K408" i="5"/>
  <c r="J395" i="5"/>
  <c r="I257" i="4"/>
  <c r="G259" i="5" s="1"/>
  <c r="F9" i="3"/>
  <c r="K716" i="5"/>
  <c r="J330" i="5"/>
  <c r="K648" i="5"/>
  <c r="K488" i="5"/>
  <c r="J436" i="5"/>
  <c r="K526" i="5"/>
  <c r="J582" i="5"/>
  <c r="J474" i="5"/>
  <c r="J372" i="5"/>
  <c r="K452" i="5"/>
  <c r="K619" i="5"/>
  <c r="K456" i="5"/>
  <c r="J688" i="5"/>
  <c r="K497" i="5"/>
  <c r="K298" i="5"/>
  <c r="J454" i="5"/>
  <c r="K500" i="5"/>
  <c r="K303" i="5"/>
  <c r="K388" i="5"/>
  <c r="K666" i="5"/>
  <c r="K378" i="5"/>
  <c r="K347" i="5"/>
  <c r="K237" i="5"/>
  <c r="J356" i="5"/>
  <c r="J404" i="5"/>
  <c r="J660" i="5"/>
  <c r="J705" i="5"/>
  <c r="J612" i="5"/>
  <c r="J513" i="5"/>
  <c r="J692" i="5"/>
  <c r="J678" i="5"/>
  <c r="K229" i="5"/>
  <c r="K598" i="5"/>
  <c r="J634" i="5"/>
  <c r="J656" i="5"/>
  <c r="K667" i="5"/>
  <c r="K581" i="5"/>
  <c r="J310" i="5"/>
  <c r="K381" i="5"/>
  <c r="J345" i="5"/>
  <c r="J652" i="5"/>
  <c r="J473" i="5"/>
  <c r="K401" i="5"/>
  <c r="K522" i="5"/>
  <c r="J505" i="5"/>
  <c r="J618" i="5"/>
  <c r="K427" i="5"/>
  <c r="J323" i="5"/>
  <c r="J316" i="5"/>
  <c r="K695" i="5"/>
  <c r="K469" i="5"/>
  <c r="K468" i="5"/>
  <c r="J241" i="5"/>
  <c r="K410" i="5"/>
  <c r="K676" i="5"/>
  <c r="J359" i="5"/>
  <c r="J567" i="5"/>
  <c r="K725" i="5"/>
  <c r="K641" i="5"/>
  <c r="K409" i="5"/>
  <c r="J355" i="5"/>
  <c r="J324" i="5"/>
  <c r="J451" i="5"/>
  <c r="J552" i="5"/>
  <c r="K605" i="5"/>
  <c r="K351" i="5"/>
  <c r="K342" i="5"/>
  <c r="K403" i="5"/>
  <c r="K645" i="5"/>
  <c r="J715" i="5"/>
  <c r="J670" i="5"/>
  <c r="K462" i="5"/>
  <c r="K585" i="5"/>
  <c r="K341" i="5"/>
  <c r="J317" i="5"/>
  <c r="K301" i="5"/>
  <c r="K609" i="5"/>
  <c r="J369" i="5"/>
  <c r="K638" i="5"/>
  <c r="K608" i="5"/>
  <c r="J338" i="5"/>
  <c r="K386" i="5"/>
  <c r="J493" i="5"/>
  <c r="J603" i="5"/>
  <c r="J263" i="5"/>
  <c r="K339" i="5"/>
  <c r="J657" i="5"/>
  <c r="J616" i="5"/>
  <c r="J624" i="5"/>
  <c r="K726" i="5"/>
  <c r="J315" i="5"/>
  <c r="K277" i="5"/>
  <c r="J606" i="5"/>
  <c r="J590" i="5"/>
  <c r="K285" i="5"/>
  <c r="J374" i="5"/>
  <c r="J432" i="5"/>
  <c r="K294" i="5"/>
  <c r="J384" i="5"/>
  <c r="K703" i="5"/>
  <c r="K267" i="5"/>
  <c r="J420" i="5"/>
  <c r="K350" i="5"/>
  <c r="J596" i="5"/>
  <c r="J265" i="5"/>
  <c r="J331" i="5"/>
  <c r="K300" i="5"/>
  <c r="K524" i="5"/>
  <c r="K306" i="5"/>
  <c r="J461" i="5"/>
  <c r="J620" i="5"/>
  <c r="I249" i="4"/>
  <c r="G251" i="5" s="1"/>
  <c r="F7" i="3"/>
  <c r="K679" i="5"/>
  <c r="J545" i="5"/>
  <c r="J588" i="5"/>
  <c r="K607" i="5"/>
  <c r="K654" i="5"/>
  <c r="K434" i="5"/>
  <c r="J698" i="5"/>
  <c r="J717" i="5"/>
  <c r="J600" i="5"/>
  <c r="J385" i="5"/>
  <c r="J673" i="5"/>
  <c r="J411" i="5"/>
  <c r="J340" i="5"/>
  <c r="J336" i="5"/>
  <c r="K269" i="5"/>
  <c r="J508" i="5"/>
  <c r="K550" i="5"/>
  <c r="J536" i="5"/>
  <c r="J344" i="5"/>
  <c r="J599" i="5"/>
  <c r="J554" i="5"/>
  <c r="F8" i="3"/>
  <c r="I255" i="4"/>
  <c r="G257" i="5" s="1"/>
  <c r="J441" i="5"/>
  <c r="K503" i="5"/>
  <c r="I251" i="4"/>
  <c r="G253" i="5" s="1"/>
  <c r="F10" i="3"/>
  <c r="J650" i="5"/>
  <c r="K712" i="5"/>
  <c r="J389" i="5"/>
  <c r="K710" i="5"/>
  <c r="K535" i="5"/>
  <c r="J689" i="5"/>
  <c r="K421" i="5"/>
  <c r="J697" i="5"/>
  <c r="J623" i="5"/>
  <c r="J245" i="5"/>
  <c r="J470" i="5"/>
  <c r="K247" i="5"/>
  <c r="J445" i="5"/>
  <c r="J602" i="5"/>
  <c r="J481" i="5"/>
  <c r="J292" i="5"/>
  <c r="K560" i="5"/>
  <c r="J642" i="5"/>
  <c r="J479" i="5"/>
  <c r="J665" i="5"/>
  <c r="K661" i="5"/>
  <c r="J628" i="5"/>
  <c r="J509" i="5"/>
  <c r="J406" i="5"/>
  <c r="K334" i="5"/>
  <c r="K561" i="5"/>
  <c r="J282" i="5"/>
  <c r="J646" i="5"/>
  <c r="J720" i="5"/>
  <c r="K664" i="5"/>
  <c r="K447" i="5"/>
  <c r="K527" i="5"/>
  <c r="J398" i="5"/>
  <c r="K573" i="5"/>
  <c r="K693" i="5"/>
  <c r="J534" i="5"/>
  <c r="K480" i="5"/>
  <c r="J425" i="5"/>
  <c r="J498" i="5"/>
  <c r="K393" i="5"/>
  <c r="K484" i="5"/>
  <c r="K701" i="5"/>
  <c r="J405" i="5"/>
  <c r="K714" i="5"/>
  <c r="J280" i="5"/>
  <c r="K683" i="5"/>
  <c r="J538" i="5"/>
  <c r="K464" i="5"/>
  <c r="J320" i="5"/>
  <c r="J643" i="5"/>
  <c r="J489" i="5"/>
  <c r="K637" i="5"/>
  <c r="K553" i="5"/>
  <c r="J718" i="5"/>
  <c r="J299" i="5"/>
  <c r="J252" i="5"/>
  <c r="K272" i="5"/>
  <c r="J465" i="5"/>
  <c r="K354" i="5"/>
  <c r="J729" i="5"/>
  <c r="K415" i="5"/>
  <c r="K576" i="5"/>
  <c r="J335" i="5"/>
  <c r="K662" i="5"/>
  <c r="K568" i="5"/>
  <c r="J295" i="5"/>
  <c r="K287" i="5"/>
  <c r="J233" i="5"/>
  <c r="J583" i="5"/>
  <c r="J601" i="5"/>
  <c r="J647" i="5"/>
  <c r="J353" i="5"/>
  <c r="K518" i="5"/>
  <c r="K631" i="5"/>
  <c r="K586" i="5"/>
  <c r="K496" i="5"/>
  <c r="J426" i="5"/>
  <c r="J366" i="5"/>
  <c r="K685" i="5"/>
  <c r="J460" i="5"/>
  <c r="J268" i="5"/>
  <c r="K363" i="5"/>
  <c r="J597" i="5"/>
  <c r="J517" i="5"/>
  <c r="K475" i="5"/>
  <c r="J440" i="5"/>
  <c r="J495" i="5"/>
  <c r="K322" i="5"/>
  <c r="K264" i="5"/>
  <c r="J592" i="5"/>
  <c r="K555" i="5"/>
  <c r="J684" i="5"/>
  <c r="J302" i="5"/>
  <c r="K444" i="5"/>
  <c r="J558" i="5"/>
  <c r="J337" i="5"/>
  <c r="J281" i="5"/>
  <c r="K311" i="5"/>
  <c r="J566" i="5"/>
  <c r="J413" i="5"/>
  <c r="K290" i="5"/>
  <c r="K519" i="5"/>
  <c r="J367" i="5"/>
  <c r="J477" i="5"/>
  <c r="J478" i="5"/>
  <c r="J713" i="5"/>
  <c r="J700" i="5"/>
  <c r="J514" i="5"/>
  <c r="K417" i="5"/>
  <c r="J494" i="5"/>
  <c r="K610" i="5"/>
  <c r="J391" i="5"/>
  <c r="J549" i="5"/>
  <c r="J312" i="5"/>
  <c r="J433" i="5"/>
  <c r="J449" i="5"/>
  <c r="K424" i="5"/>
  <c r="K431" i="5"/>
  <c r="K266" i="5"/>
  <c r="J399" i="5"/>
  <c r="K446" i="5"/>
  <c r="K430" i="5"/>
  <c r="K559" i="5"/>
  <c r="J442" i="5"/>
  <c r="J358" i="5"/>
  <c r="K680" i="5"/>
  <c r="J621" i="5"/>
  <c r="K719" i="5"/>
  <c r="K435" i="5"/>
  <c r="J360" i="5"/>
  <c r="K483" i="5"/>
  <c r="K416" i="5"/>
  <c r="J682" i="5"/>
  <c r="K371" i="5"/>
  <c r="J314" i="5"/>
  <c r="K529" i="5"/>
  <c r="K343" i="5"/>
  <c r="J250" i="5"/>
  <c r="J291" i="5"/>
  <c r="K419" i="5"/>
  <c r="K308" i="5"/>
  <c r="J565" i="5"/>
  <c r="J525" i="5"/>
  <c r="J467" i="5"/>
  <c r="K448" i="5"/>
  <c r="H228" i="4"/>
  <c r="K653" i="5"/>
  <c r="J694" i="5"/>
  <c r="D5" i="9" l="1"/>
  <c r="D7" i="9" s="1"/>
  <c r="B7" i="9" s="1"/>
  <c r="B5" i="9"/>
  <c r="C15" i="3"/>
  <c r="I178" i="5"/>
  <c r="I163" i="5"/>
  <c r="I165" i="5"/>
  <c r="I176" i="5"/>
  <c r="I200" i="5"/>
  <c r="I208" i="5"/>
  <c r="I168" i="5"/>
  <c r="I202" i="5"/>
  <c r="I180" i="5"/>
  <c r="I188" i="5"/>
  <c r="I172" i="5"/>
  <c r="I184" i="5"/>
  <c r="I210" i="5"/>
  <c r="I174" i="5"/>
  <c r="I190" i="5"/>
  <c r="I198" i="5"/>
  <c r="I214" i="5"/>
  <c r="I170" i="5"/>
  <c r="I166" i="5"/>
  <c r="I192" i="5"/>
  <c r="I194" i="5"/>
  <c r="I206" i="5"/>
  <c r="I186" i="5"/>
  <c r="I182" i="5"/>
  <c r="I196" i="5"/>
  <c r="I212" i="5"/>
  <c r="I204" i="5"/>
  <c r="I216" i="5"/>
  <c r="I218" i="5"/>
  <c r="I220" i="5"/>
  <c r="I222" i="5"/>
  <c r="I224" i="5"/>
  <c r="I227" i="5"/>
  <c r="F230" i="5"/>
  <c r="B5" i="10"/>
  <c r="H194" i="5"/>
  <c r="H182" i="5"/>
  <c r="H192" i="5"/>
  <c r="H190" i="5"/>
  <c r="H198" i="5"/>
  <c r="K198" i="5" s="1"/>
  <c r="H206" i="5"/>
  <c r="H214" i="5"/>
  <c r="H180" i="5"/>
  <c r="H168" i="5"/>
  <c r="H200" i="5"/>
  <c r="K200" i="5" s="1"/>
  <c r="H170" i="5"/>
  <c r="K170" i="5" s="1"/>
  <c r="H186" i="5"/>
  <c r="K186" i="5" s="1"/>
  <c r="H208" i="5"/>
  <c r="H176" i="5"/>
  <c r="H174" i="5"/>
  <c r="K174" i="5" s="1"/>
  <c r="H204" i="5"/>
  <c r="K204" i="5" s="1"/>
  <c r="H166" i="5"/>
  <c r="H210" i="5"/>
  <c r="H184" i="5"/>
  <c r="H196" i="5"/>
  <c r="H212" i="5"/>
  <c r="H188" i="5"/>
  <c r="H178" i="5"/>
  <c r="H202" i="5"/>
  <c r="H172" i="5"/>
  <c r="H216" i="5"/>
  <c r="H218" i="5"/>
  <c r="H220" i="5"/>
  <c r="H222" i="5"/>
  <c r="H224" i="5"/>
  <c r="H227" i="5"/>
  <c r="B6" i="9" l="1"/>
  <c r="K190" i="5"/>
  <c r="K184" i="5"/>
  <c r="K210" i="5"/>
  <c r="K224" i="5"/>
  <c r="K216" i="5"/>
  <c r="K176" i="5"/>
  <c r="K182" i="5"/>
  <c r="K202" i="5"/>
  <c r="K180" i="5"/>
  <c r="K196" i="5"/>
  <c r="K178" i="5"/>
  <c r="K227" i="5"/>
  <c r="K218" i="5"/>
  <c r="K214" i="5"/>
  <c r="K192" i="5"/>
  <c r="J212" i="5"/>
  <c r="J206" i="5"/>
  <c r="J208" i="5"/>
  <c r="K194" i="5"/>
  <c r="J220" i="5"/>
  <c r="J188" i="5"/>
  <c r="K222" i="5"/>
  <c r="K172" i="5"/>
  <c r="K166" i="5"/>
  <c r="K168" i="5"/>
  <c r="J174" i="5"/>
  <c r="K220" i="5"/>
  <c r="J222" i="5"/>
  <c r="J204" i="5"/>
  <c r="J186" i="5"/>
  <c r="J166" i="5"/>
  <c r="J190" i="5"/>
  <c r="J172" i="5"/>
  <c r="J168" i="5"/>
  <c r="K165" i="5"/>
  <c r="J165" i="5"/>
  <c r="J170" i="5"/>
  <c r="K188" i="5"/>
  <c r="K206" i="5"/>
  <c r="J227" i="5"/>
  <c r="J218" i="5"/>
  <c r="J196" i="5"/>
  <c r="J194" i="5"/>
  <c r="J214" i="5"/>
  <c r="J210" i="5"/>
  <c r="J180" i="5"/>
  <c r="J200" i="5"/>
  <c r="J178" i="5"/>
  <c r="F733" i="5"/>
  <c r="H249" i="5"/>
  <c r="H259" i="5"/>
  <c r="H255" i="5"/>
  <c r="H232" i="5"/>
  <c r="H253" i="5"/>
  <c r="H244" i="5"/>
  <c r="H230" i="5"/>
  <c r="H242" i="5"/>
  <c r="H251" i="5"/>
  <c r="H257" i="5"/>
  <c r="H236" i="5"/>
  <c r="H246" i="5"/>
  <c r="H234" i="5"/>
  <c r="H240" i="5"/>
  <c r="H238" i="5"/>
  <c r="J163" i="5"/>
  <c r="K163" i="5"/>
  <c r="K212" i="5"/>
  <c r="K208" i="5"/>
  <c r="J224" i="5"/>
  <c r="J216" i="5"/>
  <c r="J182" i="5"/>
  <c r="J192" i="5"/>
  <c r="J198" i="5"/>
  <c r="J184" i="5"/>
  <c r="J202" i="5"/>
  <c r="J176" i="5"/>
  <c r="I226" i="4" l="1"/>
  <c r="G228" i="5" s="1"/>
  <c r="I228" i="5" s="1"/>
  <c r="K230" i="5"/>
  <c r="J230" i="5"/>
  <c r="K234" i="5"/>
  <c r="J234" i="5"/>
  <c r="K246" i="5"/>
  <c r="J246" i="5"/>
  <c r="K242" i="5"/>
  <c r="J242" i="5"/>
  <c r="K232" i="5"/>
  <c r="J232" i="5"/>
  <c r="K238" i="5"/>
  <c r="J238" i="5"/>
  <c r="K244" i="5"/>
  <c r="J244" i="5"/>
  <c r="K236" i="5"/>
  <c r="J236" i="5"/>
  <c r="K240" i="5"/>
  <c r="J240" i="5"/>
  <c r="J5" i="7" l="1"/>
  <c r="J7" i="7" s="1"/>
  <c r="H7" i="7" s="1"/>
  <c r="H6" i="7" s="1"/>
  <c r="I248" i="5"/>
  <c r="J248" i="5" s="1"/>
  <c r="J228" i="5"/>
  <c r="K228" i="5"/>
  <c r="F5" i="3" l="1"/>
  <c r="F15" i="3" s="1"/>
  <c r="G15" i="3" s="1"/>
  <c r="I247" i="4"/>
  <c r="G249" i="5" s="1"/>
  <c r="G733" i="5" s="1"/>
  <c r="K248" i="5"/>
  <c r="I255" i="5"/>
  <c r="I249" i="5" l="1"/>
  <c r="K249" i="5" s="1"/>
  <c r="I253" i="5"/>
  <c r="K253" i="5" s="1"/>
  <c r="I251" i="5"/>
  <c r="K251" i="5" s="1"/>
  <c r="I259" i="5"/>
  <c r="K259" i="5" s="1"/>
  <c r="D5" i="10"/>
  <c r="I257" i="5"/>
  <c r="K257" i="5" s="1"/>
  <c r="J255" i="5"/>
  <c r="K255" i="5"/>
  <c r="F734" i="5"/>
  <c r="F735" i="5" s="1"/>
  <c r="G734" i="5"/>
  <c r="G735" i="5" s="1"/>
  <c r="J249" i="5" l="1"/>
  <c r="J253" i="5"/>
  <c r="J251" i="5"/>
  <c r="J257" i="5"/>
  <c r="J259" i="5"/>
</calcChain>
</file>

<file path=xl/sharedStrings.xml><?xml version="1.0" encoding="utf-8"?>
<sst xmlns="http://schemas.openxmlformats.org/spreadsheetml/2006/main" count="652" uniqueCount="166">
  <si>
    <t>Aktiva</t>
  </si>
  <si>
    <t>Passiva</t>
  </si>
  <si>
    <t>Anlagevermögen</t>
  </si>
  <si>
    <t>Umlaufvermögen</t>
  </si>
  <si>
    <t>Kasse</t>
  </si>
  <si>
    <t>Eigenkapital</t>
  </si>
  <si>
    <t>Verbindlichkeiten</t>
  </si>
  <si>
    <t>Aktives Bestandskonto</t>
  </si>
  <si>
    <t>Soll</t>
  </si>
  <si>
    <t>Haben</t>
  </si>
  <si>
    <t>Position</t>
  </si>
  <si>
    <t>Beleg</t>
  </si>
  <si>
    <t>Konto</t>
  </si>
  <si>
    <t>Zugänge</t>
  </si>
  <si>
    <t>Saldo</t>
  </si>
  <si>
    <t>Abgänge</t>
  </si>
  <si>
    <t>Passives Bestandskonto</t>
  </si>
  <si>
    <t>EBK</t>
  </si>
  <si>
    <t>aktive Bestandskonten</t>
  </si>
  <si>
    <t>Passivseite</t>
  </si>
  <si>
    <t>Aktivseite</t>
  </si>
  <si>
    <t>Eröffnungsbuchungen</t>
  </si>
  <si>
    <t>Kommentar</t>
  </si>
  <si>
    <t>passive Bestandskonten</t>
  </si>
  <si>
    <t>Abschlußbuchungen Bestandskonten</t>
  </si>
  <si>
    <t>SBK</t>
  </si>
  <si>
    <t>Ertragskonten</t>
  </si>
  <si>
    <t>Aufwandskonten</t>
  </si>
  <si>
    <t>Zinserträge</t>
  </si>
  <si>
    <t>GuV</t>
  </si>
  <si>
    <t>Abschlußbuchungen GuV Eigenkapital</t>
  </si>
  <si>
    <t>T-Kontenvorlagen zum Kopieren</t>
  </si>
  <si>
    <t>Ergebnis</t>
  </si>
  <si>
    <t>Summe</t>
  </si>
  <si>
    <t>0510</t>
  </si>
  <si>
    <t>Bebaute Grundstücke</t>
  </si>
  <si>
    <t>0700</t>
  </si>
  <si>
    <t>Technische Anlagen und Maschinen</t>
  </si>
  <si>
    <t>0800</t>
  </si>
  <si>
    <t>BGA</t>
  </si>
  <si>
    <t>2280</t>
  </si>
  <si>
    <t>Warenbestand</t>
  </si>
  <si>
    <t>2400</t>
  </si>
  <si>
    <t>Forderungen aus LuL</t>
  </si>
  <si>
    <t>2800</t>
  </si>
  <si>
    <t>2850</t>
  </si>
  <si>
    <t>Postbank Dortmund</t>
  </si>
  <si>
    <t>2880</t>
  </si>
  <si>
    <t>3000</t>
  </si>
  <si>
    <t>4250</t>
  </si>
  <si>
    <t>Langfristige Verbindlichkeiten gegenüber Kreditinstituten</t>
  </si>
  <si>
    <t>4400</t>
  </si>
  <si>
    <t>Verbindlichkeiten aus LuL</t>
  </si>
  <si>
    <t>4800</t>
  </si>
  <si>
    <t>Umsatzsteuer</t>
  </si>
  <si>
    <t>5100</t>
  </si>
  <si>
    <t>Umsatzerlöse für Waren</t>
  </si>
  <si>
    <t>6060</t>
  </si>
  <si>
    <t>6062</t>
  </si>
  <si>
    <t>Nachlässe</t>
  </si>
  <si>
    <t>6063</t>
  </si>
  <si>
    <t>Liefererskonti</t>
  </si>
  <si>
    <t>6064</t>
  </si>
  <si>
    <t>Liefererboni</t>
  </si>
  <si>
    <t>6200</t>
  </si>
  <si>
    <t>Löhne</t>
  </si>
  <si>
    <t>6300</t>
  </si>
  <si>
    <t>Gehälter</t>
  </si>
  <si>
    <t>6400</t>
  </si>
  <si>
    <t>6420</t>
  </si>
  <si>
    <t>6440</t>
  </si>
  <si>
    <t>6490</t>
  </si>
  <si>
    <t>6495</t>
  </si>
  <si>
    <t>Arbeitgeberanteil zur Sozialversicherung</t>
  </si>
  <si>
    <t>Beiträge zur Berufsgenossenschaft</t>
  </si>
  <si>
    <t>Aufwendungen für Altersversorgung</t>
  </si>
  <si>
    <t>Aufwendungen für Unterstützung</t>
  </si>
  <si>
    <t>Sonstige soziale Aufwendungen</t>
  </si>
  <si>
    <t>8000</t>
  </si>
  <si>
    <t>8001</t>
  </si>
  <si>
    <t>Saldovortrag Debitoren</t>
  </si>
  <si>
    <t>8002</t>
  </si>
  <si>
    <t>Saldovortrag Kreditoren</t>
  </si>
  <si>
    <t>8010</t>
  </si>
  <si>
    <t>8020</t>
  </si>
  <si>
    <t>Sparkasse Aachen</t>
  </si>
  <si>
    <t>Aktivkonten</t>
  </si>
  <si>
    <t>Passivkonten</t>
  </si>
  <si>
    <t>Datum</t>
  </si>
  <si>
    <t>Zeichen</t>
  </si>
  <si>
    <t>6520</t>
  </si>
  <si>
    <t>Abschreibungen auf Sachanlagen</t>
  </si>
  <si>
    <t>6570</t>
  </si>
  <si>
    <t>Abschreibungen auf Umlaufvermögen</t>
  </si>
  <si>
    <t>Sonstige Personalaufwendungen</t>
  </si>
  <si>
    <t>6600</t>
  </si>
  <si>
    <t>6700</t>
  </si>
  <si>
    <t>6710</t>
  </si>
  <si>
    <t>6730</t>
  </si>
  <si>
    <t>6750</t>
  </si>
  <si>
    <t>6770</t>
  </si>
  <si>
    <t>Leasing</t>
  </si>
  <si>
    <t>Gebühren</t>
  </si>
  <si>
    <t>Kosten des Geldverkehrs</t>
  </si>
  <si>
    <t>Rechts und Beratungskosten</t>
  </si>
  <si>
    <t>6800</t>
  </si>
  <si>
    <t>6810</t>
  </si>
  <si>
    <t>6820</t>
  </si>
  <si>
    <t>6850</t>
  </si>
  <si>
    <t>6860</t>
  </si>
  <si>
    <t>6870</t>
  </si>
  <si>
    <t>Büromaterial</t>
  </si>
  <si>
    <t>Zeitungen und Fachliteratur</t>
  </si>
  <si>
    <t>Postgebühren Telefon</t>
  </si>
  <si>
    <t>Reisekosten</t>
  </si>
  <si>
    <t>Bewirtung und Präsentation</t>
  </si>
  <si>
    <t>Werbung</t>
  </si>
  <si>
    <t>6900</t>
  </si>
  <si>
    <t>6920</t>
  </si>
  <si>
    <t>Versicherungen</t>
  </si>
  <si>
    <t>Beiträge zu Verbänden</t>
  </si>
  <si>
    <t>5710</t>
  </si>
  <si>
    <t>Miete Pachten</t>
  </si>
  <si>
    <t>Wareneingang (Aufwendungen für Waren Sammelkonto)</t>
  </si>
  <si>
    <t>Buchungen</t>
  </si>
  <si>
    <t>Hauptbuch: keine Eingaben erforderlich wird automatisch erstellt: Konto über Spalte Konto auswählen</t>
  </si>
  <si>
    <t>2600</t>
  </si>
  <si>
    <t>Vorsteuer</t>
  </si>
  <si>
    <t>6050</t>
  </si>
  <si>
    <t>Aufwendungen für Energie</t>
  </si>
  <si>
    <t>!</t>
  </si>
  <si>
    <t>Buchungen GuV</t>
  </si>
  <si>
    <t>6160</t>
  </si>
  <si>
    <t>Aufwendungen für Fremdinstandsetzung</t>
  </si>
  <si>
    <t>4830</t>
  </si>
  <si>
    <t>Sonstige Verbindlichkeiten gegenüber Finanzbehörden</t>
  </si>
  <si>
    <t>1700</t>
  </si>
  <si>
    <t>Verrechnung</t>
  </si>
  <si>
    <t>4840</t>
  </si>
  <si>
    <t>Verbindlichkeiten gegenüber Sozialversicherungsträgern</t>
  </si>
  <si>
    <t>6170</t>
  </si>
  <si>
    <t>sonstige betriebliche Aufwendungen</t>
  </si>
  <si>
    <t>4850</t>
  </si>
  <si>
    <t>Verbindlichkeiten gegenüber Personal</t>
  </si>
  <si>
    <t>Verbindlichkleiten gegenüber Personal</t>
  </si>
  <si>
    <t xml:space="preserve">Eröffnungsbilanz </t>
  </si>
  <si>
    <t xml:space="preserve">Schlußbilanz </t>
  </si>
  <si>
    <t>Notizen:</t>
  </si>
  <si>
    <t>Der Warenbestand ist Stand 07.12.2015</t>
  </si>
  <si>
    <t>Vorher Blattschutz aufheben und dann Blattschutz wieder aktivieren.</t>
  </si>
  <si>
    <t>Danke</t>
  </si>
  <si>
    <t xml:space="preserve">alle anderen Posten sind fiktiv </t>
  </si>
  <si>
    <t>1002 / 2015</t>
  </si>
  <si>
    <t>1004 / 2015</t>
  </si>
  <si>
    <t>1003 / 2015</t>
  </si>
  <si>
    <t>1001 / 2015</t>
  </si>
  <si>
    <t>1005 / 2015</t>
  </si>
  <si>
    <t xml:space="preserve"> 1005 / 2015</t>
  </si>
  <si>
    <t>0002 / 2016</t>
  </si>
  <si>
    <t>1006 / 2015</t>
  </si>
  <si>
    <t>BDM 3 / 2016</t>
  </si>
  <si>
    <t>BDM 2 / 2016</t>
  </si>
  <si>
    <t xml:space="preserve">                                         </t>
  </si>
  <si>
    <t>0003 / 2016</t>
  </si>
  <si>
    <t>BDM 4/ 2016</t>
  </si>
  <si>
    <t>BDM 4 /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</si>
</sst>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-* #,##0.00\ _D_M_-;\-* #,##0.00\ _D_M_-;_-* &quot;-&quot;??\ _D_M_-;_-@_-"/>
    <numFmt numFmtId="165" formatCode="dd/mm/yy"/>
  </numFmts>
  <fonts count="10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2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2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44" fontId="0" fillId="0" borderId="0" xfId="1" applyFont="1"/>
    <xf numFmtId="0" fontId="0" fillId="0" borderId="2" xfId="0" applyBorder="1"/>
    <xf numFmtId="44" fontId="0" fillId="0" borderId="3" xfId="1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4" fontId="0" fillId="0" borderId="0" xfId="0" applyNumberFormat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0" fillId="0" borderId="10" xfId="0" applyBorder="1"/>
    <xf numFmtId="0" fontId="0" fillId="0" borderId="11" xfId="0" applyBorder="1"/>
    <xf numFmtId="44" fontId="0" fillId="0" borderId="5" xfId="1" applyFont="1" applyBorder="1"/>
    <xf numFmtId="44" fontId="0" fillId="0" borderId="9" xfId="1" applyFont="1" applyBorder="1"/>
    <xf numFmtId="44" fontId="0" fillId="0" borderId="9" xfId="0" applyNumberFormat="1" applyBorder="1"/>
    <xf numFmtId="44" fontId="1" fillId="0" borderId="3" xfId="1" applyBorder="1"/>
    <xf numFmtId="44" fontId="1" fillId="0" borderId="0" xfId="1"/>
    <xf numFmtId="44" fontId="1" fillId="0" borderId="9" xfId="1" applyBorder="1"/>
    <xf numFmtId="44" fontId="1" fillId="0" borderId="5" xfId="1" applyBorder="1"/>
    <xf numFmtId="44" fontId="0" fillId="0" borderId="5" xfId="0" applyNumberFormat="1" applyBorder="1"/>
    <xf numFmtId="44" fontId="0" fillId="0" borderId="11" xfId="0" applyNumberFormat="1" applyBorder="1"/>
    <xf numFmtId="49" fontId="0" fillId="0" borderId="0" xfId="0" applyNumberFormat="1"/>
    <xf numFmtId="49" fontId="0" fillId="2" borderId="0" xfId="0" applyNumberFormat="1" applyFill="1"/>
    <xf numFmtId="49" fontId="3" fillId="2" borderId="0" xfId="0" applyNumberFormat="1" applyFont="1" applyFill="1"/>
    <xf numFmtId="49" fontId="0" fillId="3" borderId="0" xfId="0" applyNumberFormat="1" applyFill="1"/>
    <xf numFmtId="0" fontId="3" fillId="3" borderId="0" xfId="0" applyFont="1" applyFill="1"/>
    <xf numFmtId="49" fontId="0" fillId="0" borderId="0" xfId="0" applyNumberFormat="1" applyAlignment="1">
      <alignment horizontal="right"/>
    </xf>
    <xf numFmtId="0" fontId="0" fillId="0" borderId="12" xfId="0" applyBorder="1"/>
    <xf numFmtId="49" fontId="0" fillId="0" borderId="5" xfId="0" applyNumberFormat="1" applyBorder="1" applyAlignment="1">
      <alignment horizontal="right"/>
    </xf>
    <xf numFmtId="49" fontId="0" fillId="0" borderId="0" xfId="0" applyNumberFormat="1" applyAlignment="1">
      <alignment horizontal="left"/>
    </xf>
    <xf numFmtId="49" fontId="0" fillId="0" borderId="5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0" borderId="12" xfId="0" applyNumberFormat="1" applyBorder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right"/>
    </xf>
    <xf numFmtId="0" fontId="0" fillId="4" borderId="0" xfId="0" applyFill="1" applyAlignment="1">
      <alignment horizontal="center" vertical="center" textRotation="90"/>
    </xf>
    <xf numFmtId="0" fontId="0" fillId="0" borderId="0" xfId="0" applyNumberFormat="1"/>
    <xf numFmtId="44" fontId="1" fillId="0" borderId="13" xfId="1" applyBorder="1"/>
    <xf numFmtId="44" fontId="0" fillId="0" borderId="13" xfId="1" applyFont="1" applyBorder="1"/>
    <xf numFmtId="0" fontId="4" fillId="0" borderId="0" xfId="0" applyFont="1"/>
    <xf numFmtId="44" fontId="4" fillId="0" borderId="0" xfId="1" applyFont="1"/>
    <xf numFmtId="0" fontId="5" fillId="0" borderId="14" xfId="0" applyFont="1" applyBorder="1"/>
    <xf numFmtId="44" fontId="5" fillId="0" borderId="14" xfId="1" applyFont="1" applyBorder="1"/>
    <xf numFmtId="0" fontId="5" fillId="0" borderId="15" xfId="0" applyFont="1" applyBorder="1"/>
    <xf numFmtId="44" fontId="5" fillId="0" borderId="15" xfId="1" applyFont="1" applyBorder="1"/>
    <xf numFmtId="0" fontId="4" fillId="0" borderId="16" xfId="0" applyFont="1" applyBorder="1"/>
    <xf numFmtId="44" fontId="4" fillId="0" borderId="16" xfId="1" applyFont="1" applyBorder="1"/>
    <xf numFmtId="0" fontId="5" fillId="0" borderId="16" xfId="0" applyFont="1" applyBorder="1"/>
    <xf numFmtId="44" fontId="5" fillId="0" borderId="16" xfId="1" applyFont="1" applyBorder="1"/>
    <xf numFmtId="0" fontId="6" fillId="0" borderId="14" xfId="0" applyFont="1" applyBorder="1"/>
    <xf numFmtId="0" fontId="6" fillId="0" borderId="15" xfId="0" applyFont="1" applyBorder="1"/>
    <xf numFmtId="0" fontId="7" fillId="0" borderId="0" xfId="0" applyFont="1"/>
    <xf numFmtId="0" fontId="5" fillId="2" borderId="16" xfId="0" applyFont="1" applyFill="1" applyBorder="1" applyAlignment="1">
      <alignment horizontal="right"/>
    </xf>
    <xf numFmtId="0" fontId="5" fillId="2" borderId="16" xfId="0" applyFont="1" applyFill="1" applyBorder="1" applyAlignment="1">
      <alignment horizontal="center"/>
    </xf>
    <xf numFmtId="44" fontId="5" fillId="2" borderId="16" xfId="1" applyNumberFormat="1" applyFont="1" applyFill="1" applyBorder="1" applyAlignment="1">
      <alignment horizontal="center"/>
    </xf>
    <xf numFmtId="0" fontId="5" fillId="2" borderId="17" xfId="0" applyFont="1" applyFill="1" applyBorder="1" applyAlignment="1">
      <alignment horizontal="left"/>
    </xf>
    <xf numFmtId="0" fontId="4" fillId="2" borderId="18" xfId="0" applyFont="1" applyFill="1" applyBorder="1"/>
    <xf numFmtId="44" fontId="4" fillId="2" borderId="18" xfId="0" applyNumberFormat="1" applyFont="1" applyFill="1" applyBorder="1"/>
    <xf numFmtId="0" fontId="4" fillId="2" borderId="19" xfId="0" applyFont="1" applyFill="1" applyBorder="1"/>
    <xf numFmtId="1" fontId="4" fillId="3" borderId="16" xfId="0" applyNumberFormat="1" applyFont="1" applyFill="1" applyBorder="1" applyAlignment="1">
      <alignment horizontal="right"/>
    </xf>
    <xf numFmtId="0" fontId="4" fillId="3" borderId="16" xfId="0" applyFont="1" applyFill="1" applyBorder="1" applyAlignment="1">
      <alignment horizontal="right"/>
    </xf>
    <xf numFmtId="44" fontId="4" fillId="3" borderId="16" xfId="1" applyNumberFormat="1" applyFont="1" applyFill="1" applyBorder="1"/>
    <xf numFmtId="1" fontId="4" fillId="5" borderId="16" xfId="0" applyNumberFormat="1" applyFont="1" applyFill="1" applyBorder="1" applyAlignment="1">
      <alignment horizontal="right"/>
    </xf>
    <xf numFmtId="0" fontId="4" fillId="5" borderId="16" xfId="0" applyFont="1" applyFill="1" applyBorder="1" applyAlignment="1">
      <alignment horizontal="right"/>
    </xf>
    <xf numFmtId="44" fontId="4" fillId="5" borderId="16" xfId="1" applyNumberFormat="1" applyFont="1" applyFill="1" applyBorder="1"/>
    <xf numFmtId="1" fontId="5" fillId="2" borderId="17" xfId="0" applyNumberFormat="1" applyFont="1" applyFill="1" applyBorder="1" applyAlignment="1">
      <alignment horizontal="left"/>
    </xf>
    <xf numFmtId="0" fontId="4" fillId="2" borderId="18" xfId="0" applyFont="1" applyFill="1" applyBorder="1" applyAlignment="1">
      <alignment horizontal="left"/>
    </xf>
    <xf numFmtId="44" fontId="4" fillId="2" borderId="18" xfId="0" applyNumberFormat="1" applyFont="1" applyFill="1" applyBorder="1" applyAlignment="1">
      <alignment horizontal="left"/>
    </xf>
    <xf numFmtId="0" fontId="4" fillId="5" borderId="16" xfId="0" applyFont="1" applyFill="1" applyBorder="1"/>
    <xf numFmtId="0" fontId="4" fillId="3" borderId="16" xfId="0" applyFont="1" applyFill="1" applyBorder="1"/>
    <xf numFmtId="0" fontId="4" fillId="2" borderId="16" xfId="0" applyFont="1" applyFill="1" applyBorder="1"/>
    <xf numFmtId="0" fontId="4" fillId="0" borderId="0" xfId="0" applyFont="1" applyAlignment="1">
      <alignment horizontal="right"/>
    </xf>
    <xf numFmtId="44" fontId="4" fillId="0" borderId="0" xfId="1" applyNumberFormat="1" applyFont="1"/>
    <xf numFmtId="49" fontId="4" fillId="5" borderId="16" xfId="0" applyNumberFormat="1" applyFont="1" applyFill="1" applyBorder="1" applyAlignment="1" applyProtection="1">
      <alignment horizontal="center"/>
      <protection locked="0"/>
    </xf>
    <xf numFmtId="44" fontId="4" fillId="5" borderId="16" xfId="1" applyNumberFormat="1" applyFont="1" applyFill="1" applyBorder="1" applyProtection="1">
      <protection locked="0"/>
    </xf>
    <xf numFmtId="0" fontId="4" fillId="5" borderId="16" xfId="0" applyFont="1" applyFill="1" applyBorder="1" applyProtection="1">
      <protection locked="0"/>
    </xf>
    <xf numFmtId="44" fontId="4" fillId="3" borderId="16" xfId="1" applyNumberFormat="1" applyFont="1" applyFill="1" applyBorder="1" applyProtection="1">
      <protection locked="0"/>
    </xf>
    <xf numFmtId="0" fontId="4" fillId="3" borderId="16" xfId="0" applyFont="1" applyFill="1" applyBorder="1" applyProtection="1">
      <protection locked="0"/>
    </xf>
    <xf numFmtId="0" fontId="4" fillId="5" borderId="16" xfId="0" applyFont="1" applyFill="1" applyBorder="1" applyAlignment="1" applyProtection="1">
      <alignment horizontal="right"/>
    </xf>
    <xf numFmtId="49" fontId="9" fillId="3" borderId="0" xfId="0" applyNumberFormat="1" applyFont="1" applyFill="1"/>
    <xf numFmtId="49" fontId="9" fillId="2" borderId="0" xfId="0" applyNumberFormat="1" applyFont="1" applyFill="1"/>
    <xf numFmtId="49" fontId="4" fillId="3" borderId="16" xfId="0" applyNumberFormat="1" applyFont="1" applyFill="1" applyBorder="1" applyAlignment="1">
      <alignment horizontal="right"/>
    </xf>
    <xf numFmtId="49" fontId="4" fillId="3" borderId="16" xfId="0" applyNumberFormat="1" applyFont="1" applyFill="1" applyBorder="1"/>
    <xf numFmtId="49" fontId="4" fillId="3" borderId="16" xfId="0" applyNumberFormat="1" applyFont="1" applyFill="1" applyBorder="1" applyAlignment="1">
      <alignment horizontal="center"/>
    </xf>
    <xf numFmtId="49" fontId="4" fillId="5" borderId="16" xfId="0" applyNumberFormat="1" applyFont="1" applyFill="1" applyBorder="1" applyAlignment="1">
      <alignment horizontal="right"/>
    </xf>
    <xf numFmtId="49" fontId="4" fillId="5" borderId="16" xfId="0" applyNumberFormat="1" applyFont="1" applyFill="1" applyBorder="1" applyAlignment="1">
      <alignment horizontal="center"/>
    </xf>
    <xf numFmtId="49" fontId="4" fillId="5" borderId="16" xfId="0" applyNumberFormat="1" applyFont="1" applyFill="1" applyBorder="1"/>
    <xf numFmtId="0" fontId="4" fillId="2" borderId="19" xfId="0" applyFont="1" applyFill="1" applyBorder="1" applyAlignment="1">
      <alignment horizontal="left"/>
    </xf>
    <xf numFmtId="49" fontId="9" fillId="6" borderId="0" xfId="0" applyNumberFormat="1" applyFont="1" applyFill="1"/>
    <xf numFmtId="0" fontId="4" fillId="5" borderId="16" xfId="0" applyFont="1" applyFill="1" applyBorder="1" applyAlignment="1">
      <alignment horizontal="left"/>
    </xf>
    <xf numFmtId="0" fontId="4" fillId="3" borderId="16" xfId="0" applyFont="1" applyFill="1" applyBorder="1" applyAlignment="1">
      <alignment horizontal="left"/>
    </xf>
    <xf numFmtId="44" fontId="1" fillId="0" borderId="0" xfId="1" applyBorder="1"/>
    <xf numFmtId="44" fontId="0" fillId="0" borderId="0" xfId="0" applyNumberFormat="1" applyBorder="1"/>
    <xf numFmtId="165" fontId="5" fillId="0" borderId="14" xfId="0" applyNumberFormat="1" applyFont="1" applyBorder="1"/>
    <xf numFmtId="165" fontId="5" fillId="0" borderId="15" xfId="0" applyNumberFormat="1" applyFont="1" applyBorder="1"/>
    <xf numFmtId="165" fontId="4" fillId="0" borderId="0" xfId="0" applyNumberFormat="1" applyFont="1"/>
    <xf numFmtId="0" fontId="4" fillId="3" borderId="16" xfId="0" applyFont="1" applyFill="1" applyBorder="1" applyAlignment="1" applyProtection="1">
      <alignment horizontal="righ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4" fillId="0" borderId="0" xfId="0" applyFont="1" applyAlignment="1">
      <alignment horizontal="left"/>
    </xf>
    <xf numFmtId="44" fontId="4" fillId="5" borderId="16" xfId="0" applyNumberFormat="1" applyFont="1" applyFill="1" applyBorder="1" applyProtection="1">
      <protection locked="0"/>
    </xf>
    <xf numFmtId="44" fontId="4" fillId="3" borderId="16" xfId="0" applyNumberFormat="1" applyFont="1" applyFill="1" applyBorder="1" applyProtection="1">
      <protection locked="0"/>
    </xf>
    <xf numFmtId="49" fontId="5" fillId="2" borderId="16" xfId="0" applyNumberFormat="1" applyFont="1" applyFill="1" applyBorder="1" applyAlignment="1">
      <alignment horizontal="center"/>
    </xf>
    <xf numFmtId="49" fontId="4" fillId="2" borderId="18" xfId="0" applyNumberFormat="1" applyFont="1" applyFill="1" applyBorder="1" applyAlignment="1">
      <alignment horizontal="center"/>
    </xf>
    <xf numFmtId="49" fontId="4" fillId="0" borderId="0" xfId="0" applyNumberFormat="1" applyFont="1" applyAlignment="1">
      <alignment horizontal="center"/>
    </xf>
    <xf numFmtId="0" fontId="4" fillId="5" borderId="0" xfId="0" applyFont="1" applyFill="1"/>
    <xf numFmtId="2" fontId="0" fillId="0" borderId="0" xfId="0" applyNumberFormat="1" applyAlignment="1">
      <alignment horizontal="right"/>
    </xf>
    <xf numFmtId="165" fontId="5" fillId="2" borderId="16" xfId="0" applyNumberFormat="1" applyFont="1" applyFill="1" applyBorder="1" applyAlignment="1">
      <alignment horizontal="center"/>
    </xf>
    <xf numFmtId="165" fontId="4" fillId="2" borderId="18" xfId="0" applyNumberFormat="1" applyFont="1" applyFill="1" applyBorder="1"/>
    <xf numFmtId="165" fontId="4" fillId="3" borderId="16" xfId="0" applyNumberFormat="1" applyFont="1" applyFill="1" applyBorder="1" applyAlignment="1">
      <alignment horizontal="right"/>
    </xf>
    <xf numFmtId="165" fontId="4" fillId="5" borderId="16" xfId="0" applyNumberFormat="1" applyFont="1" applyFill="1" applyBorder="1" applyAlignment="1">
      <alignment horizontal="right"/>
    </xf>
    <xf numFmtId="165" fontId="4" fillId="2" borderId="18" xfId="0" applyNumberFormat="1" applyFont="1" applyFill="1" applyBorder="1" applyAlignment="1">
      <alignment horizontal="left"/>
    </xf>
    <xf numFmtId="165" fontId="4" fillId="0" borderId="0" xfId="0" applyNumberFormat="1" applyFont="1" applyAlignment="1">
      <alignment horizontal="right"/>
    </xf>
    <xf numFmtId="0" fontId="4" fillId="7" borderId="0" xfId="0" applyFont="1" applyFill="1"/>
    <xf numFmtId="49" fontId="9" fillId="5" borderId="0" xfId="0" applyNumberFormat="1" applyFont="1" applyFill="1"/>
    <xf numFmtId="164" fontId="0" fillId="0" borderId="0" xfId="0" applyNumberFormat="1"/>
    <xf numFmtId="44" fontId="4" fillId="3" borderId="19" xfId="0" applyNumberFormat="1" applyFont="1" applyFill="1" applyBorder="1" applyProtection="1">
      <protection locked="0"/>
    </xf>
    <xf numFmtId="44" fontId="4" fillId="5" borderId="16" xfId="0" applyNumberFormat="1" applyFont="1" applyFill="1" applyBorder="1" applyAlignment="1" applyProtection="1">
      <alignment horizontal="right"/>
    </xf>
    <xf numFmtId="49" fontId="4" fillId="3" borderId="19" xfId="0" applyNumberFormat="1" applyFont="1" applyFill="1" applyBorder="1"/>
    <xf numFmtId="44" fontId="4" fillId="3" borderId="16" xfId="0" applyNumberFormat="1" applyFont="1" applyFill="1" applyBorder="1" applyAlignment="1" applyProtection="1">
      <alignment horizontal="right"/>
    </xf>
    <xf numFmtId="49" fontId="4" fillId="3" borderId="16" xfId="0" applyNumberFormat="1" applyFont="1" applyFill="1" applyBorder="1" applyAlignment="1" applyProtection="1">
      <alignment horizontal="center"/>
      <protection locked="0"/>
    </xf>
    <xf numFmtId="49" fontId="4" fillId="3" borderId="16" xfId="0" applyNumberFormat="1" applyFont="1" applyFill="1" applyBorder="1" applyAlignment="1" applyProtection="1">
      <alignment horizontal="center"/>
    </xf>
    <xf numFmtId="49" fontId="4" fillId="5" borderId="16" xfId="0" applyNumberFormat="1" applyFont="1" applyFill="1" applyBorder="1" applyAlignment="1" applyProtection="1">
      <alignment horizontal="center"/>
    </xf>
    <xf numFmtId="44" fontId="1" fillId="0" borderId="0" xfId="1" applyFont="1" applyBorder="1"/>
    <xf numFmtId="44" fontId="0" fillId="0" borderId="3" xfId="1" applyFont="1" applyBorder="1" applyProtection="1">
      <protection locked="0"/>
    </xf>
    <xf numFmtId="14" fontId="4" fillId="5" borderId="16" xfId="0" applyNumberFormat="1" applyFont="1" applyFill="1" applyBorder="1" applyAlignment="1" applyProtection="1">
      <alignment horizontal="right"/>
    </xf>
    <xf numFmtId="14" fontId="4" fillId="3" borderId="16" xfId="0" applyNumberFormat="1" applyFont="1" applyFill="1" applyBorder="1" applyAlignment="1" applyProtection="1">
      <alignment horizontal="right"/>
    </xf>
    <xf numFmtId="44" fontId="5" fillId="9" borderId="21" xfId="0" applyNumberFormat="1" applyFont="1" applyFill="1" applyBorder="1"/>
    <xf numFmtId="0" fontId="5" fillId="9" borderId="9" xfId="0" applyFont="1" applyFill="1" applyBorder="1"/>
    <xf numFmtId="0" fontId="5" fillId="9" borderId="13" xfId="0" applyFont="1" applyFill="1" applyBorder="1"/>
    <xf numFmtId="0" fontId="5" fillId="9" borderId="7" xfId="0" applyFont="1" applyFill="1" applyBorder="1"/>
    <xf numFmtId="0" fontId="5" fillId="9" borderId="0" xfId="0" applyFont="1" applyFill="1" applyBorder="1"/>
    <xf numFmtId="0" fontId="5" fillId="9" borderId="3" xfId="0" applyFont="1" applyFill="1" applyBorder="1"/>
    <xf numFmtId="0" fontId="5" fillId="9" borderId="4" xfId="0" applyFont="1" applyFill="1" applyBorder="1"/>
    <xf numFmtId="0" fontId="5" fillId="9" borderId="5" xfId="0" applyFont="1" applyFill="1" applyBorder="1"/>
    <xf numFmtId="0" fontId="5" fillId="9" borderId="11" xfId="0" applyFont="1" applyFill="1" applyBorder="1"/>
    <xf numFmtId="0" fontId="0" fillId="8" borderId="0" xfId="0" applyFill="1" applyAlignment="1">
      <alignment horizontal="center" vertical="center" textRotation="90"/>
    </xf>
    <xf numFmtId="0" fontId="0" fillId="4" borderId="0" xfId="0" applyFill="1" applyAlignment="1">
      <alignment horizontal="center" vertical="center" textRotation="90"/>
    </xf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44" fontId="5" fillId="0" borderId="14" xfId="1" applyFont="1" applyBorder="1" applyAlignment="1">
      <alignment horizontal="center"/>
    </xf>
    <xf numFmtId="165" fontId="8" fillId="0" borderId="20" xfId="0" applyNumberFormat="1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0" xfId="0" applyFont="1" applyBorder="1" applyAlignment="1">
      <alignment horizontal="left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6" Type="http://schemas.microsoft.com/office/2006/relationships/attachedToolbars" Target="attachedToolbars.bin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3" Type="http://schemas.openxmlformats.org/officeDocument/2006/relationships/revisionLog" Target="revisionLog3.xml"/><Relationship Id="rId21" Type="http://schemas.openxmlformats.org/officeDocument/2006/relationships/revisionLog" Target="revisionLog20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19.xml"/><Relationship Id="rId11" Type="http://schemas.openxmlformats.org/officeDocument/2006/relationships/revisionLog" Target="revisionLog1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2.xml"/><Relationship Id="rId10" Type="http://schemas.openxmlformats.org/officeDocument/2006/relationships/revisionLog" Target="revisionLog10.xml"/><Relationship Id="rId19" Type="http://schemas.openxmlformats.org/officeDocument/2006/relationships/revisionLog" Target="revisionLog1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96396D2-17FA-494F-BEA5-64E996085D9F}" diskRevisions="1" revisionId="1216" version="23">
  <header guid="{A1B08767-6115-452C-86D3-646EE556C4B3}" dateTime="2015-12-15T10:52:51" maxSheetId="12" userName="Paul Koop" r:id="rId2" minRId="1" maxRId="9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145468E5-88A4-4221-B0B8-390BC8B51083}" dateTime="2015-12-15T14:58:32" maxSheetId="12" userName="BVB .05" r:id="rId3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C705951A-0C52-4EBC-B42B-BD81F3CA79E3}" dateTime="2015-12-15T15:11:57" maxSheetId="12" userName="Paul Koop" r:id="rId4" minRId="17" maxRId="165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1909B076-D077-4A48-9FCC-2AA111A35A86}" dateTime="2015-12-16T12:46:26" maxSheetId="12" userName="BVB .05" r:id="rId5" minRId="173" maxRId="184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044F8F4F-4C9F-498C-ABC5-75FF19164836}" dateTime="2015-12-16T12:48:26" maxSheetId="12" userName="BVB .05" r:id="rId6" minRId="192" maxRId="195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5C29BFC5-4156-488D-97DB-DB1506753B78}" dateTime="2015-12-16T12:55:53" maxSheetId="12" userName="BVB .05" r:id="rId7" minRId="203" maxRId="220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8A373970-44CD-4995-B264-00576CFC0EDA}" dateTime="2015-12-16T14:49:29" maxSheetId="12" userName="BVB .05" r:id="rId8" minRId="221" maxRId="236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FDCC1BFE-F366-4950-BF1B-B229F9A61ACF}" dateTime="2015-12-16T14:51:37" maxSheetId="12" userName="BVB .05" r:id="rId9" minRId="244" maxRId="255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1FA9B65B-5F34-4C67-9CEF-42D005836150}" dateTime="2015-12-17T10:35:56" maxSheetId="12" userName="BVB.01" r:id="rId10" minRId="256" maxRId="257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6A21135D-3E11-4966-A974-E0B4939AC2EB}" dateTime="2015-12-17T11:53:57" maxSheetId="12" userName="BVB .05" r:id="rId11" minRId="265" maxRId="359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0F2E5155-C309-475C-B357-87BF64350DAF}" dateTime="2015-12-17T12:01:14" maxSheetId="12" userName="BVB .05" r:id="rId12" minRId="360" maxRId="468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A7A4DA6A-F406-4B25-A509-2B589A8E6810}" dateTime="2015-12-17T12:02:25" maxSheetId="12" userName="BVB .05" r:id="rId13" minRId="476" maxRId="626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EC4E199F-606D-4ED8-AD7B-00E2CF6B9AEB}" dateTime="2015-12-17T12:09:06" maxSheetId="12" userName="BVB .05" r:id="rId14" minRId="627" maxRId="783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8C2F3965-C2F8-4A98-9ECD-C29C679CE3FB}" dateTime="2015-12-17T12:09:21" maxSheetId="12" userName="BVB .05" r:id="rId15" minRId="784" maxRId="789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7F119FCF-BC8E-4214-99D3-90F666FAAE41}" dateTime="2015-12-17T12:10:00" maxSheetId="12" userName="BVB .05" r:id="rId16" minRId="790" maxRId="796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4614E3DC-5AD6-4A5E-B092-BE85084419BD}" dateTime="2015-12-17T14:39:19" maxSheetId="12" userName="BVB .05" r:id="rId17" minRId="797" maxRId="917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6750C890-9543-47DB-8C53-152278EB6626}" dateTime="2016-01-12T14:48:59" maxSheetId="12" userName="BVB .05" r:id="rId18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F3A3B98B-7719-4E4D-80B2-5D713F5FF2D6}" dateTime="2016-01-14T12:47:50" maxSheetId="12" userName="BVB .05" r:id="rId19" minRId="932" maxRId="1083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DEF67B97-9CA9-4F94-95FA-E40716496FC1}" dateTime="2016-01-14T14:56:45" maxSheetId="12" userName="BVB .05" r:id="rId20" minRId="1091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FC061E2F-D5DB-41E7-A196-131B04BD4928}" dateTime="2016-01-26T12:25:04" maxSheetId="12" userName="BVB .05" r:id="rId21" minRId="1092" maxRId="1126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983ADE76-4E62-4B1F-9FF5-711170952978}" dateTime="2016-01-27T12:40:56" maxSheetId="12" userName="BVB .05" r:id="rId22" minRId="1134" maxRId="1167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  <header guid="{A96396D2-17FA-494F-BEA5-64E996085D9F}" dateTime="2016-02-03T12:01:40" maxSheetId="12" userName="BVB .05" r:id="rId23" minRId="1175" maxRId="1209">
    <sheetIdMap count="11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2" sId="4">
    <oc r="B72">
      <v>13</v>
    </oc>
    <nc r="B72">
      <v>11</v>
    </nc>
  </rcc>
  <rcc rId="933" sId="4">
    <oc r="F72">
      <f>IF(ISERROR(VLOOKUP(G72,Kontenrahmen!$A$1:$B$68,2)),"",VLOOKUP(G72,Kontenrahmen!$A$1:$B$68,2))</f>
    </oc>
    <nc r="F72">
      <f>IF(ISERROR(VLOOKUP(G72,Kontenrahmen!$A$1:$B$68,2)),"",VLOOKUP(G72,Kontenrahmen!$A$1:$B$68,2))</f>
    </nc>
  </rcc>
  <rcc rId="934" sId="4">
    <nc r="G72" t="inlineStr">
      <is>
        <t>2400</t>
      </is>
    </nc>
  </rcc>
  <rcc rId="935" sId="4">
    <oc r="B73">
      <v>13</v>
    </oc>
    <nc r="B73">
      <v>11</v>
    </nc>
  </rcc>
  <rcc rId="936" sId="4">
    <oc r="F73">
      <f>IF(ISERROR(VLOOKUP(G73,Kontenrahmen!$A$1:$B$68,2)),"",VLOOKUP(G73,Kontenrahmen!$A$1:$B$68,2))</f>
    </oc>
    <nc r="F73">
      <f>IF(ISERROR(VLOOKUP(G73,Kontenrahmen!$A$1:$B$68,2)),"",VLOOKUP(G73,Kontenrahmen!$A$1:$B$68,2))</f>
    </nc>
  </rcc>
  <rcc rId="937" sId="4">
    <nc r="G73" t="inlineStr">
      <is>
        <t>4800</t>
      </is>
    </nc>
  </rcc>
  <rcc rId="938" sId="4">
    <oc r="B74">
      <v>13</v>
    </oc>
    <nc r="B74">
      <v>11</v>
    </nc>
  </rcc>
  <rcc rId="939" sId="4">
    <oc r="F74">
      <f>IF(ISERROR(VLOOKUP(G74,Kontenrahmen!$A$1:$B$68,2)),"",VLOOKUP(G74,Kontenrahmen!$A$1:$B$68,2))</f>
    </oc>
    <nc r="F74">
      <f>IF(ISERROR(VLOOKUP(G74,Kontenrahmen!$A$1:$B$68,2)),"",VLOOKUP(G74,Kontenrahmen!$A$1:$B$68,2))</f>
    </nc>
  </rcc>
  <rcc rId="940" sId="4">
    <nc r="G74" t="inlineStr">
      <is>
        <t>5100</t>
      </is>
    </nc>
  </rcc>
  <rcc rId="941" sId="4">
    <oc r="B75">
      <v>14</v>
    </oc>
    <nc r="B75">
      <v>12</v>
    </nc>
  </rcc>
  <rcc rId="942" sId="4">
    <oc r="F75">
      <f>IF(ISERROR(VLOOKUP(G75,Kontenrahmen!$A$1:$B$68,2)),"",VLOOKUP(G75,Kontenrahmen!$A$1:$B$68,2))</f>
    </oc>
    <nc r="F75">
      <f>IF(ISERROR(VLOOKUP(G75,Kontenrahmen!$A$1:$B$68,2)),"",VLOOKUP(G75,Kontenrahmen!$A$1:$B$68,2))</f>
    </nc>
  </rcc>
  <rcc rId="943" sId="4">
    <nc r="G75" t="inlineStr">
      <is>
        <t>2800</t>
      </is>
    </nc>
  </rcc>
  <rcc rId="944" sId="4">
    <oc r="B76">
      <v>14</v>
    </oc>
    <nc r="B76">
      <v>12</v>
    </nc>
  </rcc>
  <rcc rId="945" sId="4">
    <oc r="F76">
      <f>IF(ISERROR(VLOOKUP(G76,Kontenrahmen!$A$1:$B$68,2)),"",VLOOKUP(G76,Kontenrahmen!$A$1:$B$68,2))</f>
    </oc>
    <nc r="F76">
      <f>IF(ISERROR(VLOOKUP(G76,Kontenrahmen!$A$1:$B$68,2)),"",VLOOKUP(G76,Kontenrahmen!$A$1:$B$68,2))</f>
    </nc>
  </rcc>
  <rcc rId="946" sId="4">
    <nc r="G76" t="inlineStr">
      <is>
        <t>2400</t>
      </is>
    </nc>
  </rcc>
  <rcc rId="947" sId="4">
    <oc r="B77">
      <v>14</v>
    </oc>
    <nc r="B77">
      <v>12</v>
    </nc>
  </rcc>
  <rcc rId="948" sId="4">
    <oc r="F77">
      <f>IF(ISERROR(VLOOKUP(G77,Kontenrahmen!$A$1:$B$68,2)),"",VLOOKUP(G77,Kontenrahmen!$A$1:$B$68,2))</f>
    </oc>
    <nc r="F77">
      <f>IF(ISERROR(VLOOKUP(G77,Kontenrahmen!$A$1:$B$68,2)),"",VLOOKUP(G77,Kontenrahmen!$A$1:$B$68,2))</f>
    </nc>
  </rcc>
  <rcc rId="949" sId="4">
    <oc r="B78">
      <v>15</v>
    </oc>
    <nc r="B78">
      <v>11</v>
    </nc>
  </rcc>
  <rcc rId="950" sId="4">
    <oc r="F78">
      <f>IF(ISERROR(VLOOKUP(G78,Kontenrahmen!$A$1:$B$68,2)),"",VLOOKUP(G78,Kontenrahmen!$A$1:$B$68,2))</f>
    </oc>
    <nc r="F78">
      <f>IF(ISERROR(VLOOKUP(G78,Kontenrahmen!$A$1:$B$68,2)),"",VLOOKUP(G78,Kontenrahmen!$A$1:$B$68,2))</f>
    </nc>
  </rcc>
  <rcc rId="951" sId="4">
    <nc r="G78" t="inlineStr">
      <is>
        <t>2400</t>
      </is>
    </nc>
  </rcc>
  <rcc rId="952" sId="4">
    <oc r="B79">
      <v>15</v>
    </oc>
    <nc r="B79">
      <v>11</v>
    </nc>
  </rcc>
  <rcc rId="953" sId="4">
    <oc r="F79">
      <f>IF(ISERROR(VLOOKUP(G79,Kontenrahmen!$A$1:$B$68,2)),"",VLOOKUP(G79,Kontenrahmen!$A$1:$B$68,2))</f>
    </oc>
    <nc r="F79">
      <f>IF(ISERROR(VLOOKUP(G79,Kontenrahmen!$A$1:$B$68,2)),"",VLOOKUP(G79,Kontenrahmen!$A$1:$B$68,2))</f>
    </nc>
  </rcc>
  <rcc rId="954" sId="4">
    <nc r="G79" t="inlineStr">
      <is>
        <t>4800</t>
      </is>
    </nc>
  </rcc>
  <rcc rId="955" sId="4">
    <oc r="B80">
      <v>15</v>
    </oc>
    <nc r="B80">
      <v>11</v>
    </nc>
  </rcc>
  <rcc rId="956" sId="4">
    <oc r="F80">
      <f>IF(ISERROR(VLOOKUP(G80,Kontenrahmen!$A$1:$B$68,2)),"",VLOOKUP(G80,Kontenrahmen!$A$1:$B$68,2))</f>
    </oc>
    <nc r="F80">
      <f>IF(ISERROR(VLOOKUP(G80,Kontenrahmen!$A$1:$B$68,2)),"",VLOOKUP(G80,Kontenrahmen!$A$1:$B$68,2))</f>
    </nc>
  </rcc>
  <rcc rId="957" sId="4">
    <nc r="G80" t="inlineStr">
      <is>
        <t>5100</t>
      </is>
    </nc>
  </rcc>
  <rcc rId="958" sId="4">
    <oc r="B81">
      <v>16</v>
    </oc>
    <nc r="B81">
      <v>12</v>
    </nc>
  </rcc>
  <rcc rId="959" sId="4">
    <nc r="G81" t="inlineStr">
      <is>
        <t>2800</t>
      </is>
    </nc>
  </rcc>
  <rcc rId="960" sId="4">
    <oc r="B82">
      <v>16</v>
    </oc>
    <nc r="B82">
      <v>12</v>
    </nc>
  </rcc>
  <rcc rId="961" sId="4">
    <oc r="F82">
      <f>IF(ISERROR(VLOOKUP(G82,Kontenrahmen!$A$1:$B$68,2)),"",VLOOKUP(G82,Kontenrahmen!$A$1:$B$68,2))</f>
    </oc>
    <nc r="F82">
      <f>IF(ISERROR(VLOOKUP(G82,Kontenrahmen!$A$1:$B$68,2)),"",VLOOKUP(G82,Kontenrahmen!$A$1:$B$68,2))</f>
    </nc>
  </rcc>
  <rcc rId="962" sId="4">
    <nc r="G82" t="inlineStr">
      <is>
        <t>2400</t>
      </is>
    </nc>
  </rcc>
  <rcc rId="963" sId="4">
    <oc r="B83">
      <v>16</v>
    </oc>
    <nc r="B83">
      <v>12</v>
    </nc>
  </rcc>
  <rcc rId="964" sId="4">
    <oc r="F83">
      <f>IF(ISERROR(VLOOKUP(G83,Kontenrahmen!$A$1:$B$68,2)),"",VLOOKUP(G83,Kontenrahmen!$A$1:$B$68,2))</f>
    </oc>
    <nc r="F83">
      <f>IF(ISERROR(VLOOKUP(G83,Kontenrahmen!$A$1:$B$68,2)),"",VLOOKUP(G83,Kontenrahmen!$A$1:$B$68,2))</f>
    </nc>
  </rcc>
  <rcc rId="965" sId="4">
    <oc r="L74">
      <f>IF(G74&lt;&gt;"",IF(G74="2280","Wareneingang",IF(G74="2400","Warenausgang",IF(G74="2800","Zahlungseingang","Zahlungsausgang"))),"")</f>
    </oc>
    <nc r="L74"/>
  </rcc>
  <rcc rId="966" sId="4">
    <oc r="L80">
      <f>IF(G80&lt;&gt;"",IF(G80="2280","Wareneingang",IF(G80="2400","Warenausgang",IF(G80="2800","Zahlungseingang","Zahlungsausgang"))),"")</f>
    </oc>
    <nc r="L80"/>
  </rcc>
  <rcc rId="967" sId="4" numFmtId="19">
    <nc r="C72">
      <v>42383</v>
    </nc>
  </rcc>
  <rcc rId="968" sId="4" numFmtId="19">
    <nc r="C73">
      <v>42383</v>
    </nc>
  </rcc>
  <rcc rId="969" sId="4" numFmtId="19">
    <nc r="C74">
      <v>42383</v>
    </nc>
  </rcc>
  <rcc rId="970" sId="4" numFmtId="19">
    <nc r="C75">
      <v>42383</v>
    </nc>
  </rcc>
  <rcc rId="971" sId="4" numFmtId="19">
    <nc r="C76">
      <v>42383</v>
    </nc>
  </rcc>
  <rcc rId="972" sId="4" numFmtId="19">
    <nc r="C77">
      <v>42383</v>
    </nc>
  </rcc>
  <rcc rId="973" sId="4" numFmtId="19">
    <nc r="C78">
      <v>42383</v>
    </nc>
  </rcc>
  <rcc rId="974" sId="4" numFmtId="19">
    <nc r="C79">
      <v>42383</v>
    </nc>
  </rcc>
  <rcc rId="975" sId="4" numFmtId="19">
    <nc r="C80">
      <v>42383</v>
    </nc>
  </rcc>
  <rcc rId="976" sId="4" numFmtId="19">
    <nc r="C81">
      <v>42383</v>
    </nc>
  </rcc>
  <rcc rId="977" sId="4" numFmtId="19">
    <nc r="C82">
      <v>42383</v>
    </nc>
  </rcc>
  <rcc rId="978" sId="4" numFmtId="19">
    <nc r="C83">
      <v>42383</v>
    </nc>
  </rcc>
  <rcc rId="979" sId="4">
    <oc r="F81">
      <f>IF(ISERROR(VLOOKUP(G81,Kontenrahmen!$A$1:$B$68,2)),"",VLOOKUP(G81,Kontenrahmen!$A$1:$B$68,2))</f>
    </oc>
    <nc r="F81">
      <f>IF(ISERROR(VLOOKUP(G81,Kontenrahmen!$A$1:$B$68,2)),"",VLOOKUP(G81,Kontenrahmen!$A$1:$B$68,2))</f>
    </nc>
  </rcc>
  <rcc rId="980" sId="4">
    <oc r="D78">
      <f>C78</f>
    </oc>
    <nc r="D78">
      <v>50</v>
    </nc>
  </rcc>
  <rcc rId="981" sId="4">
    <oc r="D79">
      <f>C79</f>
    </oc>
    <nc r="D79">
      <v>50</v>
    </nc>
  </rcc>
  <rcc rId="982" sId="4">
    <oc r="D80">
      <f>C80</f>
    </oc>
    <nc r="D80">
      <v>50</v>
    </nc>
  </rcc>
  <rcc rId="983" sId="4">
    <oc r="D81">
      <f>C81</f>
    </oc>
    <nc r="D81">
      <v>50</v>
    </nc>
  </rcc>
  <rcc rId="984" sId="4">
    <oc r="D82">
      <f>C82</f>
    </oc>
    <nc r="D82">
      <v>50</v>
    </nc>
  </rcc>
  <rcc rId="985" sId="4">
    <oc r="D83">
      <f>C83</f>
    </oc>
    <nc r="D83">
      <v>50</v>
    </nc>
  </rcc>
  <rcc rId="986" sId="4" numFmtId="34">
    <nc r="H78">
      <v>13339.14</v>
    </nc>
  </rcc>
  <rcc rId="987" sId="4" numFmtId="34">
    <nc r="I79">
      <v>2129.7800000000002</v>
    </nc>
  </rcc>
  <rcc rId="988" sId="4" numFmtId="34">
    <nc r="I80">
      <v>11209.36</v>
    </nc>
  </rcc>
  <rcc rId="989" sId="4" numFmtId="34">
    <nc r="H81">
      <v>13339.14</v>
    </nc>
  </rcc>
  <rcc rId="990" sId="4" numFmtId="34">
    <nc r="I82">
      <v>13339.14</v>
    </nc>
  </rcc>
  <rcc rId="991" sId="4" numFmtId="34">
    <nc r="H72">
      <v>8846.9500000000007</v>
    </nc>
  </rcc>
  <rcc rId="992" sId="4" numFmtId="34">
    <nc r="I73">
      <v>1412.54</v>
    </nc>
  </rcc>
  <rcc rId="993" sId="4" numFmtId="34">
    <nc r="I74">
      <v>7434.41</v>
    </nc>
  </rcc>
  <rcc rId="994" sId="4" numFmtId="34">
    <nc r="H75">
      <v>8846.9500000000007</v>
    </nc>
  </rcc>
  <rcc rId="995" sId="4" numFmtId="34">
    <nc r="I76">
      <v>8846.9500000000007</v>
    </nc>
  </rcc>
  <rcc rId="996" sId="4">
    <oc r="D77">
      <f>C77</f>
    </oc>
    <nc r="D77">
      <v>51</v>
    </nc>
  </rcc>
  <rcc rId="997" sId="4">
    <oc r="D76">
      <f>C76</f>
    </oc>
    <nc r="D76">
      <v>51</v>
    </nc>
  </rcc>
  <rcc rId="998" sId="4">
    <oc r="D75">
      <f>C75</f>
    </oc>
    <nc r="D75">
      <v>51</v>
    </nc>
  </rcc>
  <rcc rId="999" sId="4">
    <oc r="D74">
      <f>C74</f>
    </oc>
    <nc r="D74">
      <v>51</v>
    </nc>
  </rcc>
  <rcc rId="1000" sId="4">
    <oc r="D73">
      <f>C73</f>
    </oc>
    <nc r="D73">
      <v>51</v>
    </nc>
  </rcc>
  <rcc rId="1001" sId="4">
    <oc r="D72">
      <f>C72</f>
    </oc>
    <nc r="D72">
      <v>51</v>
    </nc>
  </rcc>
  <rcc rId="1002" sId="4">
    <nc r="E83" t="inlineStr">
      <is>
        <t>0002 / 2016</t>
      </is>
    </nc>
  </rcc>
  <rcc rId="1003" sId="4">
    <nc r="E78" t="inlineStr">
      <is>
        <t>0002 / 2016</t>
      </is>
    </nc>
  </rcc>
  <rcc rId="1004" sId="4">
    <nc r="E79" t="inlineStr">
      <is>
        <t>0002 / 2016</t>
      </is>
    </nc>
  </rcc>
  <rcc rId="1005" sId="4">
    <nc r="E80" t="inlineStr">
      <is>
        <t>0002 / 2016</t>
      </is>
    </nc>
  </rcc>
  <rcc rId="1006" sId="4">
    <nc r="E81" t="inlineStr">
      <is>
        <t>0002 / 2016</t>
      </is>
    </nc>
  </rcc>
  <rcc rId="1007" sId="4">
    <nc r="E82" t="inlineStr">
      <is>
        <t>0002 / 2016</t>
      </is>
    </nc>
  </rcc>
  <rcc rId="1008" sId="4">
    <nc r="E72" t="inlineStr">
      <is>
        <t>1006 / 2015</t>
      </is>
    </nc>
  </rcc>
  <rcc rId="1009" sId="4">
    <nc r="E73" t="inlineStr">
      <is>
        <t>1006 / 2015</t>
      </is>
    </nc>
  </rcc>
  <rcc rId="1010" sId="4">
    <nc r="E74" t="inlineStr">
      <is>
        <t>1006 / 2015</t>
      </is>
    </nc>
  </rcc>
  <rcc rId="1011" sId="4">
    <nc r="E75" t="inlineStr">
      <is>
        <t>1006 / 2015</t>
      </is>
    </nc>
  </rcc>
  <rcc rId="1012" sId="4">
    <nc r="E76" t="inlineStr">
      <is>
        <t>1006 / 2015</t>
      </is>
    </nc>
  </rcc>
  <rcc rId="1013" sId="4">
    <nc r="E77" t="inlineStr">
      <is>
        <t>1006 / 2015</t>
      </is>
    </nc>
  </rcc>
  <rcc rId="1014" sId="4" numFmtId="19">
    <nc r="C84">
      <v>42383</v>
    </nc>
  </rcc>
  <rcc rId="1015" sId="4" numFmtId="19">
    <nc r="C85">
      <v>42383</v>
    </nc>
  </rcc>
  <rcc rId="1016" sId="4" numFmtId="19">
    <nc r="C86">
      <v>42383</v>
    </nc>
  </rcc>
  <rcc rId="1017" sId="4" numFmtId="19">
    <nc r="C87">
      <v>42383</v>
    </nc>
  </rcc>
  <rcc rId="1018" sId="4" numFmtId="19">
    <nc r="C88">
      <v>42383</v>
    </nc>
  </rcc>
  <rcc rId="1019" sId="4" numFmtId="19">
    <nc r="C89">
      <v>42383</v>
    </nc>
  </rcc>
  <rcc rId="1020" sId="4" numFmtId="19">
    <nc r="C90">
      <v>42383</v>
    </nc>
  </rcc>
  <rcc rId="1021" sId="4" numFmtId="19">
    <nc r="C91">
      <v>42383</v>
    </nc>
  </rcc>
  <rcc rId="1022" sId="4" numFmtId="19">
    <nc r="C92">
      <v>42383</v>
    </nc>
  </rcc>
  <rcc rId="1023" sId="4" numFmtId="19">
    <nc r="C93">
      <v>42383</v>
    </nc>
  </rcc>
  <rcc rId="1024" sId="4" numFmtId="19">
    <nc r="C94">
      <v>42383</v>
    </nc>
  </rcc>
  <rcc rId="1025" sId="4" numFmtId="19">
    <nc r="C95">
      <v>42383</v>
    </nc>
  </rcc>
  <rcc rId="1026" sId="4">
    <oc r="D84">
      <f>C84</f>
    </oc>
    <nc r="D84">
      <v>52</v>
    </nc>
  </rcc>
  <rcc rId="1027" sId="4">
    <oc r="D85">
      <f>C85</f>
    </oc>
    <nc r="D85">
      <v>52</v>
    </nc>
  </rcc>
  <rcc rId="1028" sId="4">
    <oc r="D86">
      <f>C86</f>
    </oc>
    <nc r="D86">
      <v>52</v>
    </nc>
  </rcc>
  <rcc rId="1029" sId="4">
    <oc r="D87">
      <f>C87</f>
    </oc>
    <nc r="D87">
      <v>52</v>
    </nc>
  </rcc>
  <rcc rId="1030" sId="4">
    <oc r="D88">
      <f>C88</f>
    </oc>
    <nc r="D88">
      <v>52</v>
    </nc>
  </rcc>
  <rcc rId="1031" sId="4">
    <oc r="D89">
      <f>C89</f>
    </oc>
    <nc r="D89">
      <v>52</v>
    </nc>
  </rcc>
  <rcc rId="1032" sId="4">
    <oc r="D90">
      <f>C90</f>
    </oc>
    <nc r="D90">
      <v>46</v>
    </nc>
  </rcc>
  <rcc rId="1033" sId="4">
    <oc r="D91">
      <f>C91</f>
    </oc>
    <nc r="D91">
      <v>46</v>
    </nc>
  </rcc>
  <rcc rId="1034" sId="4">
    <oc r="D92">
      <f>C92</f>
    </oc>
    <nc r="D92">
      <v>46</v>
    </nc>
  </rcc>
  <rcc rId="1035" sId="4">
    <oc r="D93">
      <f>C93</f>
    </oc>
    <nc r="D93">
      <v>46</v>
    </nc>
  </rcc>
  <rcc rId="1036" sId="4">
    <oc r="D95">
      <f>C95</f>
    </oc>
    <nc r="D95">
      <v>46</v>
    </nc>
  </rcc>
  <rcc rId="1037" sId="4">
    <oc r="D94">
      <f>C94</f>
    </oc>
    <nc r="D94">
      <v>46</v>
    </nc>
  </rcc>
  <rcc rId="1038" sId="4">
    <oc r="F84">
      <f>IF(ISERROR(VLOOKUP(G84,Kontenrahmen!$A$1:$B$68,2)),"",VLOOKUP(G84,Kontenrahmen!$A$1:$B$68,2))</f>
    </oc>
    <nc r="F84">
      <f>IF(ISERROR(VLOOKUP(G84,Kontenrahmen!$A$1:$B$68,2)),"",VLOOKUP(G84,Kontenrahmen!$A$1:$B$68,2))</f>
    </nc>
  </rcc>
  <rcc rId="1039" sId="4">
    <nc r="G84" t="inlineStr">
      <is>
        <t>2280</t>
      </is>
    </nc>
  </rcc>
  <rcc rId="1040" sId="4">
    <oc r="F85">
      <f>IF(ISERROR(VLOOKUP(G85,Kontenrahmen!$A$1:$B$68,2)),"",VLOOKUP(G85,Kontenrahmen!$A$1:$B$68,2))</f>
    </oc>
    <nc r="F85">
      <f>IF(ISERROR(VLOOKUP(G85,Kontenrahmen!$A$1:$B$68,2)),"",VLOOKUP(G85,Kontenrahmen!$A$1:$B$68,2))</f>
    </nc>
  </rcc>
  <rcc rId="1041" sId="4">
    <nc r="G85" t="inlineStr">
      <is>
        <t>2600</t>
      </is>
    </nc>
  </rcc>
  <rcc rId="1042" sId="4">
    <oc r="F86">
      <f>IF(ISERROR(VLOOKUP(G86,Kontenrahmen!$A$1:$B$68,2)),"",VLOOKUP(G86,Kontenrahmen!$A$1:$B$68,2))</f>
    </oc>
    <nc r="F86">
      <f>IF(ISERROR(VLOOKUP(G86,Kontenrahmen!$A$1:$B$68,2)),"",VLOOKUP(G86,Kontenrahmen!$A$1:$B$68,2))</f>
    </nc>
  </rcc>
  <rcc rId="1043" sId="4">
    <nc r="G86" t="inlineStr">
      <is>
        <t>4400</t>
      </is>
    </nc>
  </rcc>
  <rcc rId="1044" sId="4">
    <oc r="F87">
      <f>IF(ISERROR(VLOOKUP(G87,Kontenrahmen!$A$1:$B$68,2)),"",VLOOKUP(G87,Kontenrahmen!$A$1:$B$68,2))</f>
    </oc>
    <nc r="F87">
      <f>IF(ISERROR(VLOOKUP(G87,Kontenrahmen!$A$1:$B$68,2)),"",VLOOKUP(G87,Kontenrahmen!$A$1:$B$68,2))</f>
    </nc>
  </rcc>
  <rcc rId="1045" sId="4">
    <nc r="G87" t="inlineStr">
      <is>
        <t>4400</t>
      </is>
    </nc>
  </rcc>
  <rcc rId="1046" sId="4">
    <oc r="F88">
      <f>IF(ISERROR(VLOOKUP(G88,Kontenrahmen!$A$1:$B$68,2)),"",VLOOKUP(G88,Kontenrahmen!$A$1:$B$68,2))</f>
    </oc>
    <nc r="F88">
      <f>IF(ISERROR(VLOOKUP(G88,Kontenrahmen!$A$1:$B$68,2)),"",VLOOKUP(G88,Kontenrahmen!$A$1:$B$68,2))</f>
    </nc>
  </rcc>
  <rcc rId="1047" sId="4">
    <nc r="G88" t="inlineStr">
      <is>
        <t>2800</t>
      </is>
    </nc>
  </rcc>
  <rcc rId="1048" sId="4">
    <oc r="F89">
      <f>IF(ISERROR(VLOOKUP(G89,Kontenrahmen!$A$1:$B$68,2)),"",VLOOKUP(G89,Kontenrahmen!$A$1:$B$68,2))</f>
    </oc>
    <nc r="F89">
      <f>IF(ISERROR(VLOOKUP(G89,Kontenrahmen!$A$1:$B$68,2)),"",VLOOKUP(G89,Kontenrahmen!$A$1:$B$68,2))</f>
    </nc>
  </rcc>
  <rcc rId="1049" sId="4">
    <oc r="F90">
      <f>IF(ISERROR(VLOOKUP(G90,Kontenrahmen!$A$1:$B$68,2)),"",VLOOKUP(G90,Kontenrahmen!$A$1:$B$68,2))</f>
    </oc>
    <nc r="F90">
      <f>IF(ISERROR(VLOOKUP(G90,Kontenrahmen!$A$1:$B$68,2)),"",VLOOKUP(G90,Kontenrahmen!$A$1:$B$68,2))</f>
    </nc>
  </rcc>
  <rcc rId="1050" sId="4">
    <nc r="G90" t="inlineStr">
      <is>
        <t>2280</t>
      </is>
    </nc>
  </rcc>
  <rcc rId="1051" sId="4">
    <oc r="F91">
      <f>IF(ISERROR(VLOOKUP(G91,Kontenrahmen!$A$1:$B$68,2)),"",VLOOKUP(G91,Kontenrahmen!$A$1:$B$68,2))</f>
    </oc>
    <nc r="F91">
      <f>IF(ISERROR(VLOOKUP(G91,Kontenrahmen!$A$1:$B$68,2)),"",VLOOKUP(G91,Kontenrahmen!$A$1:$B$68,2))</f>
    </nc>
  </rcc>
  <rcc rId="1052" sId="4">
    <nc r="G91" t="inlineStr">
      <is>
        <t>2600</t>
      </is>
    </nc>
  </rcc>
  <rcc rId="1053" sId="4">
    <oc r="F92">
      <f>IF(ISERROR(VLOOKUP(G92,Kontenrahmen!$A$1:$B$68,2)),"",VLOOKUP(G92,Kontenrahmen!$A$1:$B$68,2))</f>
    </oc>
    <nc r="F92">
      <f>IF(ISERROR(VLOOKUP(G92,Kontenrahmen!$A$1:$B$68,2)),"",VLOOKUP(G92,Kontenrahmen!$A$1:$B$68,2))</f>
    </nc>
  </rcc>
  <rcc rId="1054" sId="4">
    <nc r="G92" t="inlineStr">
      <is>
        <t>4400</t>
      </is>
    </nc>
  </rcc>
  <rcc rId="1055" sId="4">
    <oc r="F93">
      <f>IF(ISERROR(VLOOKUP(G93,Kontenrahmen!$A$1:$B$68,2)),"",VLOOKUP(G93,Kontenrahmen!$A$1:$B$68,2))</f>
    </oc>
    <nc r="F93">
      <f>IF(ISERROR(VLOOKUP(G93,Kontenrahmen!$A$1:$B$68,2)),"",VLOOKUP(G93,Kontenrahmen!$A$1:$B$68,2))</f>
    </nc>
  </rcc>
  <rcc rId="1056" sId="4">
    <nc r="G93" t="inlineStr">
      <is>
        <t>4400</t>
      </is>
    </nc>
  </rcc>
  <rcc rId="1057" sId="4">
    <oc r="F94">
      <f>IF(ISERROR(VLOOKUP(G94,Kontenrahmen!$A$1:$B$68,2)),"",VLOOKUP(G94,Kontenrahmen!$A$1:$B$68,2))</f>
    </oc>
    <nc r="F94">
      <f>IF(ISERROR(VLOOKUP(G94,Kontenrahmen!$A$1:$B$68,2)),"",VLOOKUP(G94,Kontenrahmen!$A$1:$B$68,2))</f>
    </nc>
  </rcc>
  <rcc rId="1058" sId="4">
    <nc r="G94" t="inlineStr">
      <is>
        <t>2800</t>
      </is>
    </nc>
  </rcc>
  <rcc rId="1059" sId="4">
    <oc r="F95">
      <f>IF(ISERROR(VLOOKUP(G95,Kontenrahmen!$A$1:$B$68,2)),"",VLOOKUP(G95,Kontenrahmen!$A$1:$B$68,2))</f>
    </oc>
    <nc r="F95">
      <f>IF(ISERROR(VLOOKUP(G95,Kontenrahmen!$A$1:$B$68,2)),"",VLOOKUP(G95,Kontenrahmen!$A$1:$B$68,2))</f>
    </nc>
  </rcc>
  <rcc rId="1060" sId="4">
    <oc r="L86">
      <f>IF(G86&lt;&gt;"",IF(G86="2280","Wareneingang",IF(G86="2400","Warenausgang",IF(G86="2800","Zahlungseingang","Zahlungsausgang"))),"")</f>
    </oc>
    <nc r="L86"/>
  </rcc>
  <rcc rId="1061" sId="4">
    <oc r="L92">
      <f>IF(G92&lt;&gt;"",IF(G92="2280","Wareneingang",IF(G92="2400","Warenausgang",IF(G92="2800","Zahlungseingang","Zahlungsausgang"))),"")</f>
    </oc>
    <nc r="L92"/>
  </rcc>
  <rcc rId="1062" sId="4">
    <nc r="E84" t="inlineStr">
      <is>
        <t>BDM 3 / 2016</t>
      </is>
    </nc>
  </rcc>
  <rcc rId="1063" sId="4">
    <nc r="E85" t="inlineStr">
      <is>
        <t>BDM 3 / 2016</t>
      </is>
    </nc>
  </rcc>
  <rcc rId="1064" sId="4">
    <nc r="E86" t="inlineStr">
      <is>
        <t>BDM 3 / 2016</t>
      </is>
    </nc>
  </rcc>
  <rcc rId="1065" sId="4">
    <nc r="E87" t="inlineStr">
      <is>
        <t>BDM 3 / 2016</t>
      </is>
    </nc>
  </rcc>
  <rcc rId="1066" sId="4">
    <nc r="E88" t="inlineStr">
      <is>
        <t>BDM 3 / 2016</t>
      </is>
    </nc>
  </rcc>
  <rcc rId="1067" sId="4">
    <nc r="E89" t="inlineStr">
      <is>
        <t>BDM 3 / 2016</t>
      </is>
    </nc>
  </rcc>
  <rcc rId="1068" sId="4" numFmtId="34">
    <nc r="I86">
      <v>6064</v>
    </nc>
  </rcc>
  <rcc rId="1069" sId="4" numFmtId="34">
    <nc r="H85">
      <v>968.2</v>
    </nc>
  </rcc>
  <rcc rId="1070" sId="4" numFmtId="34">
    <nc r="H84">
      <v>5095.8</v>
    </nc>
  </rcc>
  <rcc rId="1071" sId="4" numFmtId="34">
    <nc r="H87">
      <v>6064</v>
    </nc>
  </rcc>
  <rcc rId="1072" sId="4" numFmtId="34">
    <nc r="I88">
      <v>6064</v>
    </nc>
  </rcc>
  <rcc rId="1073" sId="4" numFmtId="34">
    <nc r="I92">
      <v>4244.8</v>
    </nc>
  </rcc>
  <rcc rId="1074" sId="4" numFmtId="34">
    <nc r="H91">
      <v>677.74</v>
    </nc>
  </rcc>
  <rcc rId="1075" sId="4" numFmtId="34">
    <nc r="H90">
      <v>3567.06</v>
    </nc>
  </rcc>
  <rcc rId="1076" sId="4" numFmtId="34">
    <nc r="H93">
      <v>4244.8</v>
    </nc>
  </rcc>
  <rcc rId="1077" sId="4" numFmtId="34">
    <nc r="I94">
      <v>4244.8</v>
    </nc>
  </rcc>
  <rcc rId="1078" sId="4">
    <nc r="E90" t="inlineStr">
      <is>
        <t>BDM 2 / 2016</t>
      </is>
    </nc>
  </rcc>
  <rcc rId="1079" sId="4">
    <nc r="E91" t="inlineStr">
      <is>
        <t>BDM 2 / 2016</t>
      </is>
    </nc>
  </rcc>
  <rcc rId="1080" sId="4">
    <nc r="E92" t="inlineStr">
      <is>
        <t>BDM 2 / 2016</t>
      </is>
    </nc>
  </rcc>
  <rcc rId="1081" sId="4">
    <nc r="E93" t="inlineStr">
      <is>
        <t>BDM 2 / 2016</t>
      </is>
    </nc>
  </rcc>
  <rcc rId="1082" sId="4">
    <nc r="E94" t="inlineStr">
      <is>
        <t>BDM 2 / 2016</t>
      </is>
    </nc>
  </rcc>
  <rcc rId="1083" sId="4">
    <nc r="E95" t="inlineStr">
      <is>
        <t>BDM 2 / 2016</t>
      </is>
    </nc>
  </rcc>
  <rcv guid="{E2F1144B-7188-475C-8926-FE1E4E19441F}" action="delete"/>
  <rdn rId="0" localSheetId="4" customView="1" name="Z_E2F1144B_7188_475C_8926_FE1E4E19441F_.wvu.PrintTitles" hidden="1" oldHidden="1">
    <formula>Grundbuch!$1:$1</formula>
    <oldFormula>Grundbuch!$1:$1</oldFormula>
  </rdn>
  <rdn rId="0" localSheetId="4" customView="1" name="Z_E2F1144B_7188_475C_8926_FE1E4E19441F_.wvu.Rows" hidden="1" oldHidden="1">
    <formula>Grundbuch!$3:$34,Grundbuch!$160:$223,Grundbuch!$225:$226,Grundbuch!$228:$257</formula>
    <oldFormula>Grundbuch!$3:$34,Grundbuch!$160:$223,Grundbuch!$225:$226,Grundbuch!$228:$257</oldFormula>
  </rdn>
  <rdn rId="0" localSheetId="4" customView="1" name="Z_E2F1144B_7188_475C_8926_FE1E4E19441F_.wvu.Cols" hidden="1" oldHidden="1">
    <formula>Grundbuch!$A:$A,Grundbuch!$J:$J</formula>
    <oldFormula>Grundbuch!$A:$A,Grundbuch!$J:$J</oldFormula>
  </rdn>
  <rdn rId="0" localSheetId="4" customView="1" name="Z_E2F1144B_7188_475C_8926_FE1E4E19441F_.wvu.FilterData" hidden="1" oldHidden="1">
    <formula>Grundbuch!$A$1:$K$257</formula>
    <oldFormula>Grundbuch!$A$1:$K$257</oldFormula>
  </rdn>
  <rdn rId="0" localSheetId="5" customView="1" name="Z_E2F1144B_7188_475C_8926_FE1E4E19441F_.wvu.PrintArea" hidden="1" oldHidden="1">
    <formula>Hauptbuch!$A$1:$L$735</formula>
    <oldFormula>Hauptbuch!$A$1:$L$735</oldFormula>
  </rdn>
  <rdn rId="0" localSheetId="5" customView="1" name="Z_E2F1144B_7188_475C_8926_FE1E4E19441F_.wvu.Cols" hidden="1" oldHidden="1">
    <formula>Hauptbuch!$C:$C</formula>
    <oldFormula>Hauptbuch!$C:$C</oldFormula>
  </rdn>
  <rdn rId="0" localSheetId="5" customView="1" name="Z_E2F1144B_7188_475C_8926_FE1E4E19441F_.wvu.FilterData" hidden="1" oldHidden="1">
    <formula>Hauptbuch!$A$3:$M$730</formula>
    <oldFormula>Hauptbuch!$A$3:$M$730</oldFormula>
  </rdn>
  <rcv guid="{E2F1144B-7188-475C-8926-FE1E4E19441F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" sId="4">
    <nc r="L36" t="inlineStr">
      <is>
        <t>1002/2015 Zahlungseingang</t>
      </is>
    </nc>
  </rcc>
  <rcc rId="257" sId="4">
    <nc r="L39" t="inlineStr">
      <is>
        <t>1002/2015 Warenausgang</t>
      </is>
    </nc>
  </rcc>
  <rdn rId="0" localSheetId="4" customView="1" name="Z_368DE442_F089_4C2B_8CEC_DCB0BC8F5436_.wvu.PrintTitles" hidden="1" oldHidden="1">
    <formula>Grundbuch!$1:$1</formula>
  </rdn>
  <rdn rId="0" localSheetId="4" customView="1" name="Z_368DE442_F089_4C2B_8CEC_DCB0BC8F5436_.wvu.Rows" hidden="1" oldHidden="1">
    <formula>Grundbuch!$3:$34,Grundbuch!$160:$223,Grundbuch!$225:$226,Grundbuch!$228:$257</formula>
  </rdn>
  <rdn rId="0" localSheetId="4" customView="1" name="Z_368DE442_F089_4C2B_8CEC_DCB0BC8F5436_.wvu.Cols" hidden="1" oldHidden="1">
    <formula>Grundbuch!$A:$A,Grundbuch!$J:$J</formula>
  </rdn>
  <rdn rId="0" localSheetId="4" customView="1" name="Z_368DE442_F089_4C2B_8CEC_DCB0BC8F5436_.wvu.FilterData" hidden="1" oldHidden="1">
    <formula>Grundbuch!$A$1:$K$257</formula>
  </rdn>
  <rdn rId="0" localSheetId="5" customView="1" name="Z_368DE442_F089_4C2B_8CEC_DCB0BC8F5436_.wvu.PrintArea" hidden="1" oldHidden="1">
    <formula>Hauptbuch!$A$1:$L$735</formula>
  </rdn>
  <rdn rId="0" localSheetId="5" customView="1" name="Z_368DE442_F089_4C2B_8CEC_DCB0BC8F5436_.wvu.Cols" hidden="1" oldHidden="1">
    <formula>Hauptbuch!$C:$C</formula>
  </rdn>
  <rdn rId="0" localSheetId="5" customView="1" name="Z_368DE442_F089_4C2B_8CEC_DCB0BC8F5436_.wvu.FilterData" hidden="1" oldHidden="1">
    <formula>Hauptbuch!$A$3:$M$730</formula>
  </rdn>
  <rcv guid="{368DE442-F089-4C2B-8CEC-DCB0BC8F5436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5" sId="4">
    <nc r="G48" t="inlineStr">
      <is>
        <t>2400</t>
      </is>
    </nc>
  </rcc>
  <rcc rId="266" sId="4">
    <nc r="G49" t="inlineStr">
      <is>
        <t>4800</t>
      </is>
    </nc>
  </rcc>
  <rcc rId="267" sId="4">
    <nc r="G50" t="inlineStr">
      <is>
        <t>5100</t>
      </is>
    </nc>
  </rcc>
  <rcc rId="268" sId="4" numFmtId="34">
    <nc r="H48">
      <v>9962.2800000000007</v>
    </nc>
  </rcc>
  <rcc rId="269" sId="4" numFmtId="34">
    <nc r="I49">
      <v>1590.62</v>
    </nc>
  </rcc>
  <rcc rId="270" sId="4" numFmtId="34">
    <nc r="I50">
      <v>8371.66</v>
    </nc>
  </rcc>
  <rcc rId="271" sId="4">
    <nc r="E48" t="inlineStr">
      <is>
        <t>1004 / 2015</t>
      </is>
    </nc>
  </rcc>
  <rcc rId="272" sId="4">
    <nc r="E49" t="inlineStr">
      <is>
        <t>1004 / 2015</t>
      </is>
    </nc>
  </rcc>
  <rcc rId="273" sId="4">
    <nc r="E50" t="inlineStr">
      <is>
        <t>1004 / 2015</t>
      </is>
    </nc>
  </rcc>
  <rcc rId="274" sId="4">
    <oc r="D48">
      <f>C48</f>
    </oc>
    <nc r="D48">
      <v>24</v>
    </nc>
  </rcc>
  <rcc rId="275" sId="4">
    <oc r="D49">
      <f>C49</f>
    </oc>
    <nc r="D49">
      <v>24</v>
    </nc>
  </rcc>
  <rcc rId="276" sId="4">
    <oc r="D50">
      <f>C50</f>
    </oc>
    <nc r="D50">
      <v>24</v>
    </nc>
  </rcc>
  <rcc rId="277" sId="4" odxf="1" dxf="1" numFmtId="19">
    <oc r="C48">
      <f>B48</f>
    </oc>
    <nc r="C48">
      <v>42355</v>
    </nc>
    <odxf>
      <numFmt numFmtId="0" formatCode="General"/>
    </odxf>
    <ndxf>
      <numFmt numFmtId="19" formatCode="dd/mm/yyyy"/>
    </ndxf>
  </rcc>
  <rcc rId="278" sId="4" odxf="1" dxf="1" numFmtId="19">
    <oc r="C49">
      <f>B49</f>
    </oc>
    <nc r="C49">
      <v>42355</v>
    </nc>
    <odxf>
      <numFmt numFmtId="0" formatCode="General"/>
    </odxf>
    <ndxf>
      <numFmt numFmtId="19" formatCode="dd/mm/yyyy"/>
    </ndxf>
  </rcc>
  <rcc rId="279" sId="4" odxf="1" dxf="1" numFmtId="19">
    <oc r="C50">
      <f>B50</f>
    </oc>
    <nc r="C50">
      <v>42355</v>
    </nc>
    <odxf>
      <numFmt numFmtId="0" formatCode="General"/>
    </odxf>
    <ndxf>
      <numFmt numFmtId="19" formatCode="dd/mm/yyyy"/>
    </ndxf>
  </rcc>
  <rcc rId="280" sId="4" odxf="1" dxf="1" numFmtId="19">
    <oc r="C51">
      <f>B51</f>
    </oc>
    <nc r="C51">
      <v>42355</v>
    </nc>
    <odxf>
      <numFmt numFmtId="0" formatCode="General"/>
    </odxf>
    <ndxf>
      <numFmt numFmtId="19" formatCode="dd/mm/yyyy"/>
    </ndxf>
  </rcc>
  <rcc rId="281" sId="4" odxf="1" dxf="1" numFmtId="19">
    <oc r="C52">
      <f>B52</f>
    </oc>
    <nc r="C52">
      <v>42355</v>
    </nc>
    <odxf>
      <numFmt numFmtId="0" formatCode="General"/>
    </odxf>
    <ndxf>
      <numFmt numFmtId="19" formatCode="dd/mm/yyyy"/>
    </ndxf>
  </rcc>
  <rcc rId="282" sId="4" odxf="1" dxf="1" numFmtId="19">
    <oc r="C53">
      <f>B53</f>
    </oc>
    <nc r="C53">
      <v>42355</v>
    </nc>
    <odxf>
      <numFmt numFmtId="0" formatCode="General"/>
    </odxf>
    <ndxf>
      <numFmt numFmtId="19" formatCode="dd/mm/yyyy"/>
    </ndxf>
  </rcc>
  <rcc rId="283" sId="4">
    <nc r="G51" t="inlineStr">
      <is>
        <t>2800</t>
      </is>
    </nc>
  </rcc>
  <rcc rId="284" sId="4">
    <nc r="G52" t="inlineStr">
      <is>
        <t>2400</t>
      </is>
    </nc>
  </rcc>
  <rcc rId="285" sId="4">
    <nc r="E51" t="inlineStr">
      <is>
        <t>1004 / 2015</t>
      </is>
    </nc>
  </rcc>
  <rcc rId="286" sId="4">
    <nc r="E52" t="inlineStr">
      <is>
        <t>1004 / 2015</t>
      </is>
    </nc>
  </rcc>
  <rcc rId="287" sId="4">
    <nc r="E53" t="inlineStr">
      <is>
        <t>1004 / 2015</t>
      </is>
    </nc>
  </rcc>
  <rcc rId="288" sId="4" numFmtId="34">
    <nc r="H51">
      <v>9962.2800000000007</v>
    </nc>
  </rcc>
  <rcc rId="289" sId="4" numFmtId="34">
    <nc r="I52">
      <v>9962.2800000000007</v>
    </nc>
  </rcc>
  <rcc rId="290" sId="4">
    <oc r="F54">
      <f>IF(ISERROR(VLOOKUP(G54,Kontenrahmen!$A$1:$B$68,2)),"",VLOOKUP(G54,Kontenrahmen!$A$1:$B$68,2))</f>
    </oc>
    <nc r="F54">
      <f>IF(ISERROR(VLOOKUP(G54,Kontenrahmen!$A$1:$B$68,2)),"",VLOOKUP(G54,Kontenrahmen!$A$1:$B$68,2))</f>
    </nc>
  </rcc>
  <rcc rId="291" sId="4">
    <nc r="G54" t="inlineStr">
      <is>
        <t>2400</t>
      </is>
    </nc>
  </rcc>
  <rcc rId="292" sId="4">
    <oc r="F55">
      <f>IF(ISERROR(VLOOKUP(G55,Kontenrahmen!$A$1:$B$68,2)),"",VLOOKUP(G55,Kontenrahmen!$A$1:$B$68,2))</f>
    </oc>
    <nc r="F55">
      <f>IF(ISERROR(VLOOKUP(G55,Kontenrahmen!$A$1:$B$68,2)),"",VLOOKUP(G55,Kontenrahmen!$A$1:$B$68,2))</f>
    </nc>
  </rcc>
  <rcc rId="293" sId="4">
    <nc r="G55" t="inlineStr">
      <is>
        <t>4800</t>
      </is>
    </nc>
  </rcc>
  <rcc rId="294" sId="4">
    <oc r="F56">
      <f>IF(ISERROR(VLOOKUP(G56,Kontenrahmen!$A$1:$B$68,2)),"",VLOOKUP(G56,Kontenrahmen!$A$1:$B$68,2))</f>
    </oc>
    <nc r="F56">
      <f>IF(ISERROR(VLOOKUP(G56,Kontenrahmen!$A$1:$B$68,2)),"",VLOOKUP(G56,Kontenrahmen!$A$1:$B$68,2))</f>
    </nc>
  </rcc>
  <rcc rId="295" sId="4">
    <nc r="G56" t="inlineStr">
      <is>
        <t>5100</t>
      </is>
    </nc>
  </rcc>
  <rcc rId="296" sId="4">
    <oc r="F57">
      <f>IF(ISERROR(VLOOKUP(G57,Kontenrahmen!$A$1:$B$68,2)),"",VLOOKUP(G57,Kontenrahmen!$A$1:$B$68,2))</f>
    </oc>
    <nc r="F57">
      <f>IF(ISERROR(VLOOKUP(G57,Kontenrahmen!$A$1:$B$68,2)),"",VLOOKUP(G57,Kontenrahmen!$A$1:$B$68,2))</f>
    </nc>
  </rcc>
  <rcc rId="297" sId="4">
    <nc r="G57" t="inlineStr">
      <is>
        <t>2800</t>
      </is>
    </nc>
  </rcc>
  <rcc rId="298" sId="4">
    <oc r="F58">
      <f>IF(ISERROR(VLOOKUP(G58,Kontenrahmen!$A$1:$B$68,2)),"",VLOOKUP(G58,Kontenrahmen!$A$1:$B$68,2))</f>
    </oc>
    <nc r="F58">
      <f>IF(ISERROR(VLOOKUP(G58,Kontenrahmen!$A$1:$B$68,2)),"",VLOOKUP(G58,Kontenrahmen!$A$1:$B$68,2))</f>
    </nc>
  </rcc>
  <rcc rId="299" sId="4">
    <nc r="G58" t="inlineStr">
      <is>
        <t>2400</t>
      </is>
    </nc>
  </rcc>
  <rcc rId="300" sId="4" odxf="1" dxf="1" numFmtId="19">
    <oc r="C54">
      <f>B54</f>
    </oc>
    <nc r="C54">
      <v>42355</v>
    </nc>
    <odxf>
      <numFmt numFmtId="0" formatCode="General"/>
    </odxf>
    <ndxf>
      <numFmt numFmtId="19" formatCode="dd/mm/yyyy"/>
    </ndxf>
  </rcc>
  <rcc rId="301" sId="4" odxf="1" dxf="1" numFmtId="19">
    <oc r="C55">
      <f>B55</f>
    </oc>
    <nc r="C55">
      <v>42355</v>
    </nc>
    <odxf>
      <numFmt numFmtId="0" formatCode="General"/>
    </odxf>
    <ndxf>
      <numFmt numFmtId="19" formatCode="dd/mm/yyyy"/>
    </ndxf>
  </rcc>
  <rcc rId="302" sId="4" odxf="1" dxf="1" numFmtId="19">
    <oc r="C56">
      <f>B56</f>
    </oc>
    <nc r="C56">
      <v>42355</v>
    </nc>
    <odxf>
      <numFmt numFmtId="0" formatCode="General"/>
    </odxf>
    <ndxf>
      <numFmt numFmtId="19" formatCode="dd/mm/yyyy"/>
    </ndxf>
  </rcc>
  <rcc rId="303" sId="4" odxf="1" dxf="1" numFmtId="19">
    <oc r="C57">
      <f>B57</f>
    </oc>
    <nc r="C57">
      <v>42355</v>
    </nc>
    <odxf>
      <numFmt numFmtId="0" formatCode="General"/>
    </odxf>
    <ndxf>
      <numFmt numFmtId="19" formatCode="dd/mm/yyyy"/>
    </ndxf>
  </rcc>
  <rcc rId="304" sId="4" odxf="1" dxf="1" numFmtId="19">
    <oc r="C58">
      <f>B58</f>
    </oc>
    <nc r="C58">
      <v>42355</v>
    </nc>
    <odxf>
      <numFmt numFmtId="0" formatCode="General"/>
    </odxf>
    <ndxf>
      <numFmt numFmtId="19" formatCode="dd/mm/yyyy"/>
    </ndxf>
  </rcc>
  <rcc rId="305" sId="4" odxf="1" dxf="1" numFmtId="19">
    <oc r="C59">
      <f>B59</f>
    </oc>
    <nc r="C59">
      <v>42355</v>
    </nc>
    <odxf>
      <numFmt numFmtId="0" formatCode="General"/>
    </odxf>
    <ndxf>
      <numFmt numFmtId="19" formatCode="dd/mm/yyyy"/>
    </ndxf>
  </rcc>
  <rcc rId="306" sId="4">
    <oc r="D54">
      <f>C54</f>
    </oc>
    <nc r="D54">
      <v>17</v>
    </nc>
  </rcc>
  <rcc rId="307" sId="4">
    <oc r="D53">
      <f>C53</f>
    </oc>
    <nc r="D53">
      <v>24</v>
    </nc>
  </rcc>
  <rcc rId="308" sId="4">
    <oc r="D52">
      <f>C52</f>
    </oc>
    <nc r="D52">
      <v>24</v>
    </nc>
  </rcc>
  <rcc rId="309" sId="4">
    <oc r="D51">
      <f>C51</f>
    </oc>
    <nc r="D51">
      <v>24</v>
    </nc>
  </rcc>
  <rcc rId="310" sId="4">
    <oc r="D55">
      <f>C55</f>
    </oc>
    <nc r="D55">
      <v>17</v>
    </nc>
  </rcc>
  <rcc rId="311" sId="4">
    <oc r="D56">
      <f>C56</f>
    </oc>
    <nc r="D56">
      <v>17</v>
    </nc>
  </rcc>
  <rcc rId="312" sId="4">
    <oc r="D57">
      <f>C57</f>
    </oc>
    <nc r="D57">
      <v>17</v>
    </nc>
  </rcc>
  <rcc rId="313" sId="4">
    <oc r="D58">
      <f>C58</f>
    </oc>
    <nc r="D58">
      <v>17</v>
    </nc>
  </rcc>
  <rcc rId="314" sId="4">
    <oc r="D59">
      <f>C59</f>
    </oc>
    <nc r="D59">
      <v>17</v>
    </nc>
  </rcc>
  <rcc rId="315" sId="4">
    <nc r="E58" t="inlineStr">
      <is>
        <t>1003 / 2015</t>
      </is>
    </nc>
  </rcc>
  <rcc rId="316" sId="4">
    <nc r="E57" t="inlineStr">
      <is>
        <t>1003 / 2015</t>
      </is>
    </nc>
  </rcc>
  <rcc rId="317" sId="4">
    <nc r="E56" t="inlineStr">
      <is>
        <t>1003 / 2015</t>
      </is>
    </nc>
  </rcc>
  <rcc rId="318" sId="4">
    <nc r="E55" t="inlineStr">
      <is>
        <t>1003 / 2015</t>
      </is>
    </nc>
  </rcc>
  <rcc rId="319" sId="4">
    <nc r="E54" t="inlineStr">
      <is>
        <t>1003 / 2015</t>
      </is>
    </nc>
  </rcc>
  <rcc rId="320" sId="4" numFmtId="34">
    <nc r="H54">
      <v>24542.86</v>
    </nc>
  </rcc>
  <rcc rId="321" sId="4" numFmtId="34">
    <nc r="I55">
      <v>3918.61</v>
    </nc>
  </rcc>
  <rcc rId="322" sId="4" numFmtId="34">
    <nc r="I56">
      <v>20624.25</v>
    </nc>
  </rcc>
  <rcc rId="323" sId="4" numFmtId="34">
    <nc r="H57">
      <v>24542.86</v>
    </nc>
  </rcc>
  <rcc rId="324" sId="4" numFmtId="34">
    <nc r="I58">
      <v>24542.86</v>
    </nc>
  </rcc>
  <rcc rId="325" sId="4">
    <nc r="E59" t="inlineStr">
      <is>
        <t>1003 / 2015</t>
      </is>
    </nc>
  </rcc>
  <rcc rId="326" sId="4">
    <oc r="D60">
      <f>C60</f>
    </oc>
    <nc r="D60">
      <v>17</v>
    </nc>
  </rcc>
  <rcc rId="327" sId="4">
    <oc r="F60">
      <f>IF(ISERROR(VLOOKUP(G60,Kontenrahmen!$A$1:$B$68,2)),"",VLOOKUP(G60,Kontenrahmen!$A$1:$B$68,2))</f>
    </oc>
    <nc r="F60">
      <f>IF(ISERROR(VLOOKUP(G60,Kontenrahmen!$A$1:$B$68,2)),"",VLOOKUP(G60,Kontenrahmen!$A$1:$B$68,2))</f>
    </nc>
  </rcc>
  <rcc rId="328" sId="4">
    <nc r="G60" t="inlineStr">
      <is>
        <t>2400</t>
      </is>
    </nc>
  </rcc>
  <rcc rId="329" sId="4">
    <oc r="D61">
      <f>C61</f>
    </oc>
    <nc r="D61">
      <v>17</v>
    </nc>
  </rcc>
  <rcc rId="330" sId="4">
    <oc r="F61">
      <f>IF(ISERROR(VLOOKUP(G61,Kontenrahmen!$A$1:$B$68,2)),"",VLOOKUP(G61,Kontenrahmen!$A$1:$B$68,2))</f>
    </oc>
    <nc r="F61">
      <f>IF(ISERROR(VLOOKUP(G61,Kontenrahmen!$A$1:$B$68,2)),"",VLOOKUP(G61,Kontenrahmen!$A$1:$B$68,2))</f>
    </nc>
  </rcc>
  <rcc rId="331" sId="4">
    <nc r="G61" t="inlineStr">
      <is>
        <t>4800</t>
      </is>
    </nc>
  </rcc>
  <rcc rId="332" sId="4">
    <oc r="D62">
      <f>C62</f>
    </oc>
    <nc r="D62">
      <v>17</v>
    </nc>
  </rcc>
  <rcc rId="333" sId="4">
    <oc r="F62">
      <f>IF(ISERROR(VLOOKUP(G62,Kontenrahmen!$A$1:$B$68,2)),"",VLOOKUP(G62,Kontenrahmen!$A$1:$B$68,2))</f>
    </oc>
    <nc r="F62">
      <f>IF(ISERROR(VLOOKUP(G62,Kontenrahmen!$A$1:$B$68,2)),"",VLOOKUP(G62,Kontenrahmen!$A$1:$B$68,2))</f>
    </nc>
  </rcc>
  <rcc rId="334" sId="4">
    <nc r="G62" t="inlineStr">
      <is>
        <t>5100</t>
      </is>
    </nc>
  </rcc>
  <rcc rId="335" sId="4">
    <oc r="D63">
      <f>C63</f>
    </oc>
    <nc r="D63">
      <v>17</v>
    </nc>
  </rcc>
  <rcc rId="336" sId="4">
    <oc r="F63">
      <f>IF(ISERROR(VLOOKUP(G63,Kontenrahmen!$A$1:$B$68,2)),"",VLOOKUP(G63,Kontenrahmen!$A$1:$B$68,2))</f>
    </oc>
    <nc r="F63">
      <f>IF(ISERROR(VLOOKUP(G63,Kontenrahmen!$A$1:$B$68,2)),"",VLOOKUP(G63,Kontenrahmen!$A$1:$B$68,2))</f>
    </nc>
  </rcc>
  <rcc rId="337" sId="4">
    <nc r="G63" t="inlineStr">
      <is>
        <t>2800</t>
      </is>
    </nc>
  </rcc>
  <rcc rId="338" sId="4">
    <oc r="D64">
      <f>C64</f>
    </oc>
    <nc r="D64">
      <v>17</v>
    </nc>
  </rcc>
  <rcc rId="339" sId="4">
    <oc r="F64">
      <f>IF(ISERROR(VLOOKUP(G64,Kontenrahmen!$A$1:$B$68,2)),"",VLOOKUP(G64,Kontenrahmen!$A$1:$B$68,2))</f>
    </oc>
    <nc r="F64">
      <f>IF(ISERROR(VLOOKUP(G64,Kontenrahmen!$A$1:$B$68,2)),"",VLOOKUP(G64,Kontenrahmen!$A$1:$B$68,2))</f>
    </nc>
  </rcc>
  <rcc rId="340" sId="4">
    <nc r="G64" t="inlineStr">
      <is>
        <t>2400</t>
      </is>
    </nc>
  </rcc>
  <rcc rId="341" sId="4">
    <oc r="D65">
      <f>C65</f>
    </oc>
    <nc r="D65">
      <v>17</v>
    </nc>
  </rcc>
  <rcc rId="342" sId="4">
    <oc r="F65">
      <f>IF(ISERROR(VLOOKUP(G65,Kontenrahmen!$A$1:$B$68,2)),"",VLOOKUP(G65,Kontenrahmen!$A$1:$B$68,2))</f>
    </oc>
    <nc r="F65">
      <f>IF(ISERROR(VLOOKUP(G65,Kontenrahmen!$A$1:$B$68,2)),"",VLOOKUP(G65,Kontenrahmen!$A$1:$B$68,2))</f>
    </nc>
  </rcc>
  <rfmt sheetId="4" sqref="I59" start="0" length="0">
    <dxf>
      <fill>
        <patternFill>
          <bgColor indexed="41"/>
        </patternFill>
      </fill>
    </dxf>
  </rfmt>
  <rfmt sheetId="4" sqref="C60" start="0" length="0">
    <dxf>
      <numFmt numFmtId="19" formatCode="dd/mm/yyyy"/>
      <fill>
        <patternFill>
          <bgColor indexed="41"/>
        </patternFill>
      </fill>
    </dxf>
  </rfmt>
  <rfmt sheetId="4" sqref="C61" start="0" length="0">
    <dxf>
      <numFmt numFmtId="19" formatCode="dd/mm/yyyy"/>
      <fill>
        <patternFill>
          <bgColor indexed="41"/>
        </patternFill>
      </fill>
    </dxf>
  </rfmt>
  <rfmt sheetId="4" sqref="C62" start="0" length="0">
    <dxf>
      <numFmt numFmtId="19" formatCode="dd/mm/yyyy"/>
      <fill>
        <patternFill>
          <bgColor indexed="41"/>
        </patternFill>
      </fill>
    </dxf>
  </rfmt>
  <rcc rId="343" sId="4" odxf="1" dxf="1" numFmtId="19">
    <oc r="C63">
      <f>B63</f>
    </oc>
    <nc r="C63">
      <v>42355</v>
    </nc>
    <ndxf>
      <numFmt numFmtId="19" formatCode="dd/mm/yyyy"/>
    </ndxf>
  </rcc>
  <rcc rId="344" sId="4" odxf="1" dxf="1" numFmtId="19">
    <oc r="C64">
      <f>B64</f>
    </oc>
    <nc r="C64">
      <v>42355</v>
    </nc>
    <ndxf>
      <numFmt numFmtId="19" formatCode="dd/mm/yyyy"/>
    </ndxf>
  </rcc>
  <rcc rId="345" sId="4" odxf="1" dxf="1" numFmtId="19">
    <oc r="C65">
      <f>B65</f>
    </oc>
    <nc r="C65">
      <v>42355</v>
    </nc>
    <ndxf>
      <numFmt numFmtId="19" formatCode="dd/mm/yyyy"/>
    </ndxf>
  </rcc>
  <rfmt sheetId="4" sqref="C60" start="0" length="0">
    <dxf>
      <numFmt numFmtId="0" formatCode="General"/>
      <fill>
        <patternFill>
          <bgColor indexed="44"/>
        </patternFill>
      </fill>
    </dxf>
  </rfmt>
  <rfmt sheetId="4" sqref="C61" start="0" length="0">
    <dxf>
      <numFmt numFmtId="0" formatCode="General"/>
      <fill>
        <patternFill>
          <bgColor indexed="44"/>
        </patternFill>
      </fill>
    </dxf>
  </rfmt>
  <rfmt sheetId="4" sqref="C62" start="0" length="0">
    <dxf>
      <numFmt numFmtId="0" formatCode="General"/>
      <fill>
        <patternFill>
          <bgColor indexed="44"/>
        </patternFill>
      </fill>
    </dxf>
  </rfmt>
  <rcc rId="346" sId="4" odxf="1" dxf="1" numFmtId="19">
    <oc r="C60">
      <f>B60</f>
    </oc>
    <nc r="C60">
      <v>42355</v>
    </nc>
    <ndxf>
      <numFmt numFmtId="19" formatCode="dd/mm/yyyy"/>
    </ndxf>
  </rcc>
  <rcc rId="347" sId="4" odxf="1" dxf="1" numFmtId="19">
    <oc r="C61">
      <f>B61</f>
    </oc>
    <nc r="C61">
      <v>42355</v>
    </nc>
    <ndxf>
      <numFmt numFmtId="19" formatCode="dd/mm/yyyy"/>
    </ndxf>
  </rcc>
  <rcc rId="348" sId="4" odxf="1" dxf="1" numFmtId="19">
    <oc r="C62">
      <f>B62</f>
    </oc>
    <nc r="C62">
      <v>42355</v>
    </nc>
    <ndxf>
      <numFmt numFmtId="19" formatCode="dd/mm/yyyy"/>
    </ndxf>
  </rcc>
  <rcc rId="349" sId="4">
    <nc r="E60" t="inlineStr">
      <is>
        <t>1001 / 2015</t>
      </is>
    </nc>
  </rcc>
  <rcc rId="350" sId="4">
    <nc r="E61" t="inlineStr">
      <is>
        <t>1001 / 2015</t>
      </is>
    </nc>
  </rcc>
  <rcc rId="351" sId="4">
    <nc r="E62" t="inlineStr">
      <is>
        <t>1001 / 2015</t>
      </is>
    </nc>
  </rcc>
  <rcc rId="352" sId="4">
    <nc r="E63" t="inlineStr">
      <is>
        <t>1001 / 2015</t>
      </is>
    </nc>
  </rcc>
  <rcc rId="353" sId="4">
    <nc r="E64" t="inlineStr">
      <is>
        <t>1001 / 2015</t>
      </is>
    </nc>
  </rcc>
  <rcc rId="354" sId="4">
    <nc r="E65" t="inlineStr">
      <is>
        <t>1001 / 2015</t>
      </is>
    </nc>
  </rcc>
  <rcc rId="355" sId="4" numFmtId="34">
    <nc r="H60">
      <v>9650.83</v>
    </nc>
  </rcc>
  <rcc rId="356" sId="4" numFmtId="34">
    <nc r="I61">
      <v>1540.89</v>
    </nc>
  </rcc>
  <rcc rId="357" sId="4" numFmtId="34">
    <nc r="I62">
      <v>8109.94</v>
    </nc>
  </rcc>
  <rcc rId="358" sId="4" numFmtId="34">
    <nc r="H63">
      <v>9650.83</v>
    </nc>
  </rcc>
  <rcc rId="359" sId="4" numFmtId="34">
    <nc r="I64">
      <v>9650.83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0" sId="4">
    <oc r="L36" t="inlineStr">
      <is>
        <t>1002/2015 Zahlungseingang</t>
      </is>
    </oc>
    <nc r="L36">
      <f>IF(G36&lt;&gt;"",IF(G36="2280","Wareneingang",IF(G36="2400","Warenausgang",IF(G36="2800","Zahlungseingang","Zahlungsausgang"))),"")</f>
    </nc>
  </rcc>
  <rcc rId="361" sId="4">
    <nc r="L38">
      <f>IF(G38&lt;&gt;"",IF(G38="2280","Wareneingang",IF(G38="2400","Warenausgang",IF(G38="2800","Zahlungseingang","Zahlungsausgang"))),"")</f>
    </nc>
  </rcc>
  <rcc rId="362" sId="4">
    <nc r="N36">
      <f>IF(L36&lt;&gt;"",E36,"")</f>
    </nc>
  </rcc>
  <rcc rId="363" sId="4">
    <oc r="L39" t="inlineStr">
      <is>
        <t>1002/2015 Warenausgang</t>
      </is>
    </oc>
    <nc r="L39" t="inlineStr">
      <is>
        <t>Zahlungseingang</t>
      </is>
    </nc>
  </rcc>
  <rcc rId="364" sId="4">
    <nc r="N39" t="inlineStr">
      <is>
        <t>1002 / 2015</t>
      </is>
    </nc>
  </rcc>
  <rcc rId="365" sId="4">
    <nc r="N42">
      <f>IF(L42&lt;&gt;"",E42,"")</f>
    </nc>
  </rcc>
  <rcc rId="366" sId="4">
    <nc r="L45">
      <f>IF(G45&lt;&gt;"",IF(G45="2280","Wareneingang",IF(G45="2400","Warenausgang",IF(G45="2800","Zahlungseingang","Zahlungsausgang"))),"")</f>
    </nc>
  </rcc>
  <rcc rId="367" sId="4">
    <nc r="N45">
      <f>IF(L45&lt;&gt;"",E45,"")</f>
    </nc>
  </rcc>
  <rcc rId="368" sId="4">
    <nc r="L48">
      <f>IF(G48&lt;&gt;"",IF(G48="2280","Wareneingang",IF(G48="2400","Warenausgang",IF(G48="2800","Zahlungseingang","Zahlungsausgang"))),"")</f>
    </nc>
  </rcc>
  <rcc rId="369" sId="4">
    <nc r="N48">
      <f>IF(L48&lt;&gt;"",E48,"")</f>
    </nc>
  </rcc>
  <rcc rId="370" sId="4">
    <nc r="L51" t="inlineStr">
      <is>
        <t>Zahlungseingang</t>
      </is>
    </nc>
  </rcc>
  <rcc rId="371" sId="4">
    <nc r="N51" t="inlineStr">
      <is>
        <t>1003 / 2015</t>
      </is>
    </nc>
  </rcc>
  <rcc rId="372" sId="4">
    <nc r="L54">
      <f>IF(G54&lt;&gt;"",IF(G54="2280","Wareneingang",IF(G54="2400","Warenausgang",IF(G54="2800","Zahlungseingang","Zahlungsausgang"))),"")</f>
    </nc>
  </rcc>
  <rcc rId="373" sId="4">
    <nc r="N54">
      <f>IF(L54&lt;&gt;"",E54,"")</f>
    </nc>
  </rcc>
  <rcc rId="374" sId="4">
    <nc r="L57">
      <f>IF(G57&lt;&gt;"",IF(G57="2280","Wareneingang",IF(G57="2400","Warenausgang",IF(G57="2800","Zahlungseingang","Zahlungsausgang"))),"")</f>
    </nc>
  </rcc>
  <rcc rId="375" sId="4">
    <nc r="N57">
      <f>IF(L57&lt;&gt;"",E57,"")</f>
    </nc>
  </rcc>
  <rcc rId="376" sId="4">
    <nc r="L60">
      <f>IF(G60&lt;&gt;"",IF(G60="2280","Wareneingang",IF(G60="2400","Warenausgang",IF(G60="2800","Zahlungseingang","Zahlungsausgang"))),"")</f>
    </nc>
  </rcc>
  <rcc rId="377" sId="4">
    <nc r="N60">
      <f>IF(L60&lt;&gt;"",E60,"")</f>
    </nc>
  </rcc>
  <rcc rId="378" sId="4">
    <nc r="L63" t="inlineStr">
      <is>
        <t>Zahlungseingang</t>
      </is>
    </nc>
  </rcc>
  <rcc rId="379" sId="4">
    <nc r="N63" t="inlineStr">
      <is>
        <t>1004 / 2015</t>
      </is>
    </nc>
  </rcc>
  <rcc rId="380" sId="4">
    <nc r="L66">
      <f>IF(G66&lt;&gt;"",IF(G66="2280","Wareneingang",IF(G66="2400","Warenausgang",IF(G66="2800","Zahlungseingang","Zahlungsausgang"))),"")</f>
    </nc>
  </rcc>
  <rcc rId="381" sId="4">
    <nc r="N66">
      <f>IF(L66&lt;&gt;"",E66,"")</f>
    </nc>
  </rcc>
  <rcc rId="382" sId="4">
    <nc r="L69">
      <f>IF(G69&lt;&gt;"",IF(G69="2280","Wareneingang",IF(G69="2400","Warenausgang",IF(G69="2800","Zahlungseingang","Zahlungsausgang"))),"")</f>
    </nc>
  </rcc>
  <rcc rId="383" sId="4">
    <nc r="N69">
      <f>IF(L69&lt;&gt;"",E69,"")</f>
    </nc>
  </rcc>
  <rcc rId="384" sId="4">
    <nc r="L72">
      <f>IF(G72&lt;&gt;"",IF(G72="2280","Wareneingang",IF(G72="2400","Warenausgang",IF(G72="2800","Zahlungseingang","Zahlungsausgang"))),"")</f>
    </nc>
  </rcc>
  <rcc rId="385" sId="4">
    <nc r="N72">
      <f>IF(L72&lt;&gt;"",E72,"")</f>
    </nc>
  </rcc>
  <rcc rId="386" sId="4">
    <nc r="L74">
      <f>IF(G74&lt;&gt;"",IF(G74="2280","Wareneingang",IF(G74="2400","Warenausgang",IF(G74="2800","Zahlungseingang","Zahlungsausgang"))),"")</f>
    </nc>
  </rcc>
  <rcc rId="387" sId="4">
    <nc r="L42">
      <f>IF(G42&lt;&gt;"",IF(G42="2280","Wareneingang",IF(G42="2400","Warenausgang",IF(G42="2800","Zahlungseingang","Zahlungsausgang"))),"")</f>
    </nc>
  </rcc>
  <rcc rId="388" sId="4">
    <nc r="L75">
      <f>IF(G75&lt;&gt;"",IF(G75="2280","Wareneingang",IF(G75="2400","Warenausgang",IF(G75="2800","Zahlungseingang","Zahlungsausgang"))),"")</f>
    </nc>
  </rcc>
  <rcc rId="389" sId="4">
    <nc r="N75">
      <f>IF(L75&lt;&gt;"",E75,"")</f>
    </nc>
  </rcc>
  <rcc rId="390" sId="4">
    <nc r="L77">
      <f>IF(G77&lt;&gt;"",IF(G77="2280","Wareneingang",IF(G77="2400","Warenausgang",IF(G77="2800","Zahlungseingang","Zahlungsausgang"))),"")</f>
    </nc>
  </rcc>
  <rcc rId="391" sId="4">
    <nc r="L78">
      <f>IF(G78&lt;&gt;"",IF(G78="2280","Wareneingang",IF(G78="2400","Warenausgang",IF(G78="2800","Zahlungseingang","Zahlungsausgang"))),"")</f>
    </nc>
  </rcc>
  <rcc rId="392" sId="4">
    <nc r="N78">
      <f>IF(L78&lt;&gt;"",E78,"")</f>
    </nc>
  </rcc>
  <rcc rId="393" sId="4">
    <nc r="L80">
      <f>IF(G80&lt;&gt;"",IF(G80="2280","Wareneingang",IF(G80="2400","Warenausgang",IF(G80="2800","Zahlungseingang","Zahlungsausgang"))),"")</f>
    </nc>
  </rcc>
  <rcc rId="394" sId="4">
    <nc r="L81">
      <f>IF(G81&lt;&gt;"",IF(G81="2280","Wareneingang",IF(G81="2400","Warenausgang",IF(G81="2800","Zahlungseingang","Zahlungsausgang"))),"")</f>
    </nc>
  </rcc>
  <rcc rId="395" sId="4">
    <nc r="N81">
      <f>IF(L81&lt;&gt;"",E81,"")</f>
    </nc>
  </rcc>
  <rcc rId="396" sId="4">
    <nc r="L83">
      <f>IF(G83&lt;&gt;"",IF(G83="2280","Wareneingang",IF(G83="2400","Warenausgang",IF(G83="2800","Zahlungseingang","Zahlungsausgang"))),"")</f>
    </nc>
  </rcc>
  <rcc rId="397" sId="4">
    <nc r="L84">
      <f>IF(G84&lt;&gt;"",IF(G84="2280","Wareneingang",IF(G84="2400","Warenausgang",IF(G84="2800","Zahlungseingang","Zahlungsausgang"))),"")</f>
    </nc>
  </rcc>
  <rcc rId="398" sId="4">
    <nc r="N84">
      <f>IF(L84&lt;&gt;"",E84,"")</f>
    </nc>
  </rcc>
  <rcc rId="399" sId="4">
    <nc r="L86">
      <f>IF(G86&lt;&gt;"",IF(G86="2280","Wareneingang",IF(G86="2400","Warenausgang",IF(G86="2800","Zahlungseingang","Zahlungsausgang"))),"")</f>
    </nc>
  </rcc>
  <rcc rId="400" sId="4">
    <nc r="L87">
      <f>IF(G87&lt;&gt;"",IF(G87="2280","Wareneingang",IF(G87="2400","Warenausgang",IF(G87="2800","Zahlungseingang","Zahlungsausgang"))),"")</f>
    </nc>
  </rcc>
  <rcc rId="401" sId="4">
    <nc r="N87">
      <f>IF(L87&lt;&gt;"",E87,"")</f>
    </nc>
  </rcc>
  <rcc rId="402" sId="4">
    <nc r="L89">
      <f>IF(G89&lt;&gt;"",IF(G89="2280","Wareneingang",IF(G89="2400","Warenausgang",IF(G89="2800","Zahlungseingang","Zahlungsausgang"))),"")</f>
    </nc>
  </rcc>
  <rcc rId="403" sId="4">
    <nc r="L90">
      <f>IF(G90&lt;&gt;"",IF(G90="2280","Wareneingang",IF(G90="2400","Warenausgang",IF(G90="2800","Zahlungseingang","Zahlungsausgang"))),"")</f>
    </nc>
  </rcc>
  <rcc rId="404" sId="4">
    <nc r="N90">
      <f>IF(L90&lt;&gt;"",E90,"")</f>
    </nc>
  </rcc>
  <rcc rId="405" sId="4">
    <nc r="L92">
      <f>IF(G92&lt;&gt;"",IF(G92="2280","Wareneingang",IF(G92="2400","Warenausgang",IF(G92="2800","Zahlungseingang","Zahlungsausgang"))),"")</f>
    </nc>
  </rcc>
  <rcc rId="406" sId="4">
    <nc r="L93">
      <f>IF(G93&lt;&gt;"",IF(G93="2280","Wareneingang",IF(G93="2400","Warenausgang",IF(G93="2800","Zahlungseingang","Zahlungsausgang"))),"")</f>
    </nc>
  </rcc>
  <rcc rId="407" sId="4">
    <nc r="N93">
      <f>IF(L93&lt;&gt;"",E93,"")</f>
    </nc>
  </rcc>
  <rcc rId="408" sId="4">
    <nc r="L95">
      <f>IF(G95&lt;&gt;"",IF(G95="2280","Wareneingang",IF(G95="2400","Warenausgang",IF(G95="2800","Zahlungseingang","Zahlungsausgang"))),"")</f>
    </nc>
  </rcc>
  <rcc rId="409" sId="4">
    <nc r="L96">
      <f>IF(G96&lt;&gt;"",IF(G96="2280","Wareneingang",IF(G96="2400","Warenausgang",IF(G96="2800","Zahlungseingang","Zahlungsausgang"))),"")</f>
    </nc>
  </rcc>
  <rcc rId="410" sId="4">
    <nc r="N96">
      <f>IF(L96&lt;&gt;"",E96,"")</f>
    </nc>
  </rcc>
  <rcc rId="411" sId="4">
    <nc r="L98">
      <f>IF(G98&lt;&gt;"",IF(G98="2280","Wareneingang",IF(G98="2400","Warenausgang",IF(G98="2800","Zahlungseingang","Zahlungsausgang"))),"")</f>
    </nc>
  </rcc>
  <rcc rId="412" sId="4">
    <nc r="L99">
      <f>IF(G99&lt;&gt;"",IF(G99="2280","Wareneingang",IF(G99="2400","Warenausgang",IF(G99="2800","Zahlungseingang","Zahlungsausgang"))),"")</f>
    </nc>
  </rcc>
  <rcc rId="413" sId="4">
    <nc r="N99">
      <f>IF(L99&lt;&gt;"",E99,"")</f>
    </nc>
  </rcc>
  <rcc rId="414" sId="4">
    <nc r="L101">
      <f>IF(G101&lt;&gt;"",IF(G101="2280","Wareneingang",IF(G101="2400","Warenausgang",IF(G101="2800","Zahlungseingang","Zahlungsausgang"))),"")</f>
    </nc>
  </rcc>
  <rcc rId="415" sId="4">
    <nc r="L102">
      <f>IF(G102&lt;&gt;"",IF(G102="2280","Wareneingang",IF(G102="2400","Warenausgang",IF(G102="2800","Zahlungseingang","Zahlungsausgang"))),"")</f>
    </nc>
  </rcc>
  <rcc rId="416" sId="4">
    <nc r="N102">
      <f>IF(L102&lt;&gt;"",E102,"")</f>
    </nc>
  </rcc>
  <rcc rId="417" sId="4">
    <nc r="L104">
      <f>IF(G104&lt;&gt;"",IF(G104="2280","Wareneingang",IF(G104="2400","Warenausgang",IF(G104="2800","Zahlungseingang","Zahlungsausgang"))),"")</f>
    </nc>
  </rcc>
  <rcc rId="418" sId="4">
    <nc r="L105">
      <f>IF(G105&lt;&gt;"",IF(G105="2280","Wareneingang",IF(G105="2400","Warenausgang",IF(G105="2800","Zahlungseingang","Zahlungsausgang"))),"")</f>
    </nc>
  </rcc>
  <rcc rId="419" sId="4">
    <nc r="N105">
      <f>IF(L105&lt;&gt;"",E105,"")</f>
    </nc>
  </rcc>
  <rcc rId="420" sId="4">
    <nc r="L107">
      <f>IF(G107&lt;&gt;"",IF(G107="2280","Wareneingang",IF(G107="2400","Warenausgang",IF(G107="2800","Zahlungseingang","Zahlungsausgang"))),"")</f>
    </nc>
  </rcc>
  <rcc rId="421" sId="4">
    <nc r="L108">
      <f>IF(G108&lt;&gt;"",IF(G108="2280","Wareneingang",IF(G108="2400","Warenausgang",IF(G108="2800","Zahlungseingang","Zahlungsausgang"))),"")</f>
    </nc>
  </rcc>
  <rcc rId="422" sId="4">
    <nc r="N108">
      <f>IF(L108&lt;&gt;"",E108,"")</f>
    </nc>
  </rcc>
  <rcc rId="423" sId="4">
    <nc r="L110">
      <f>IF(G110&lt;&gt;"",IF(G110="2280","Wareneingang",IF(G110="2400","Warenausgang",IF(G110="2800","Zahlungseingang","Zahlungsausgang"))),"")</f>
    </nc>
  </rcc>
  <rcc rId="424" sId="4">
    <nc r="L111">
      <f>IF(G111&lt;&gt;"",IF(G111="2280","Wareneingang",IF(G111="2400","Warenausgang",IF(G111="2800","Zahlungseingang","Zahlungsausgang"))),"")</f>
    </nc>
  </rcc>
  <rcc rId="425" sId="4">
    <nc r="N111">
      <f>IF(L111&lt;&gt;"",E111,"")</f>
    </nc>
  </rcc>
  <rcc rId="426" sId="4">
    <nc r="L113">
      <f>IF(G113&lt;&gt;"",IF(G113="2280","Wareneingang",IF(G113="2400","Warenausgang",IF(G113="2800","Zahlungseingang","Zahlungsausgang"))),"")</f>
    </nc>
  </rcc>
  <rcc rId="427" sId="4">
    <nc r="L114">
      <f>IF(G114&lt;&gt;"",IF(G114="2280","Wareneingang",IF(G114="2400","Warenausgang",IF(G114="2800","Zahlungseingang","Zahlungsausgang"))),"")</f>
    </nc>
  </rcc>
  <rcc rId="428" sId="4">
    <nc r="N114">
      <f>IF(L114&lt;&gt;"",E114,"")</f>
    </nc>
  </rcc>
  <rcc rId="429" sId="4">
    <nc r="L116">
      <f>IF(G116&lt;&gt;"",IF(G116="2280","Wareneingang",IF(G116="2400","Warenausgang",IF(G116="2800","Zahlungseingang","Zahlungsausgang"))),"")</f>
    </nc>
  </rcc>
  <rcc rId="430" sId="4">
    <nc r="L117">
      <f>IF(G117&lt;&gt;"",IF(G117="2280","Wareneingang",IF(G117="2400","Warenausgang",IF(G117="2800","Zahlungseingang","Zahlungsausgang"))),"")</f>
    </nc>
  </rcc>
  <rcc rId="431" sId="4">
    <nc r="N117">
      <f>IF(L117&lt;&gt;"",E117,"")</f>
    </nc>
  </rcc>
  <rcc rId="432" sId="4">
    <nc r="L119">
      <f>IF(G119&lt;&gt;"",IF(G119="2280","Wareneingang",IF(G119="2400","Warenausgang",IF(G119="2800","Zahlungseingang","Zahlungsausgang"))),"")</f>
    </nc>
  </rcc>
  <rcc rId="433" sId="4">
    <nc r="L120">
      <f>IF(G120&lt;&gt;"",IF(G120="2280","Wareneingang",IF(G120="2400","Warenausgang",IF(G120="2800","Zahlungseingang","Zahlungsausgang"))),"")</f>
    </nc>
  </rcc>
  <rcc rId="434" sId="4">
    <nc r="N120">
      <f>IF(L120&lt;&gt;"",E120,"")</f>
    </nc>
  </rcc>
  <rcc rId="435" sId="4">
    <nc r="L122">
      <f>IF(G122&lt;&gt;"",IF(G122="2280","Wareneingang",IF(G122="2400","Warenausgang",IF(G122="2800","Zahlungseingang","Zahlungsausgang"))),"")</f>
    </nc>
  </rcc>
  <rcc rId="436" sId="4">
    <nc r="L123">
      <f>IF(G123&lt;&gt;"",IF(G123="2280","Wareneingang",IF(G123="2400","Warenausgang",IF(G123="2800","Zahlungseingang","Zahlungsausgang"))),"")</f>
    </nc>
  </rcc>
  <rcc rId="437" sId="4">
    <nc r="N123">
      <f>IF(L123&lt;&gt;"",E123,"")</f>
    </nc>
  </rcc>
  <rcc rId="438" sId="4">
    <nc r="L125">
      <f>IF(G125&lt;&gt;"",IF(G125="2280","Wareneingang",IF(G125="2400","Warenausgang",IF(G125="2800","Zahlungseingang","Zahlungsausgang"))),"")</f>
    </nc>
  </rcc>
  <rcc rId="439" sId="4">
    <nc r="L126">
      <f>IF(G126&lt;&gt;"",IF(G126="2280","Wareneingang",IF(G126="2400","Warenausgang",IF(G126="2800","Zahlungseingang","Zahlungsausgang"))),"")</f>
    </nc>
  </rcc>
  <rcc rId="440" sId="4">
    <nc r="N126">
      <f>IF(L126&lt;&gt;"",E126,"")</f>
    </nc>
  </rcc>
  <rcc rId="441" sId="4">
    <nc r="L128">
      <f>IF(G128&lt;&gt;"",IF(G128="2280","Wareneingang",IF(G128="2400","Warenausgang",IF(G128="2800","Zahlungseingang","Zahlungsausgang"))),"")</f>
    </nc>
  </rcc>
  <rcc rId="442" sId="4">
    <nc r="L129">
      <f>IF(G129&lt;&gt;"",IF(G129="2280","Wareneingang",IF(G129="2400","Warenausgang",IF(G129="2800","Zahlungseingang","Zahlungsausgang"))),"")</f>
    </nc>
  </rcc>
  <rcc rId="443" sId="4">
    <nc r="N129">
      <f>IF(L129&lt;&gt;"",E129,"")</f>
    </nc>
  </rcc>
  <rcc rId="444" sId="4">
    <nc r="L131">
      <f>IF(G131&lt;&gt;"",IF(G131="2280","Wareneingang",IF(G131="2400","Warenausgang",IF(G131="2800","Zahlungseingang","Zahlungsausgang"))),"")</f>
    </nc>
  </rcc>
  <rcc rId="445" sId="4">
    <nc r="L132">
      <f>IF(G132&lt;&gt;"",IF(G132="2280","Wareneingang",IF(G132="2400","Warenausgang",IF(G132="2800","Zahlungseingang","Zahlungsausgang"))),"")</f>
    </nc>
  </rcc>
  <rcc rId="446" sId="4">
    <nc r="N132">
      <f>IF(L132&lt;&gt;"",E132,"")</f>
    </nc>
  </rcc>
  <rcc rId="447" sId="4">
    <nc r="L134">
      <f>IF(G134&lt;&gt;"",IF(G134="2280","Wareneingang",IF(G134="2400","Warenausgang",IF(G134="2800","Zahlungseingang","Zahlungsausgang"))),"")</f>
    </nc>
  </rcc>
  <rcc rId="448" sId="4">
    <nc r="L135">
      <f>IF(G135&lt;&gt;"",IF(G135="2280","Wareneingang",IF(G135="2400","Warenausgang",IF(G135="2800","Zahlungseingang","Zahlungsausgang"))),"")</f>
    </nc>
  </rcc>
  <rcc rId="449" sId="4">
    <nc r="N135">
      <f>IF(L135&lt;&gt;"",E135,"")</f>
    </nc>
  </rcc>
  <rcc rId="450" sId="4">
    <nc r="L137">
      <f>IF(G137&lt;&gt;"",IF(G137="2280","Wareneingang",IF(G137="2400","Warenausgang",IF(G137="2800","Zahlungseingang","Zahlungsausgang"))),"")</f>
    </nc>
  </rcc>
  <rcc rId="451" sId="4">
    <nc r="L138">
      <f>IF(G138&lt;&gt;"",IF(G138="2280","Wareneingang",IF(G138="2400","Warenausgang",IF(G138="2800","Zahlungseingang","Zahlungsausgang"))),"")</f>
    </nc>
  </rcc>
  <rcc rId="452" sId="4">
    <nc r="N138">
      <f>IF(L138&lt;&gt;"",E138,"")</f>
    </nc>
  </rcc>
  <rcc rId="453" sId="4">
    <nc r="L140">
      <f>IF(G140&lt;&gt;"",IF(G140="2280","Wareneingang",IF(G140="2400","Warenausgang",IF(G140="2800","Zahlungseingang","Zahlungsausgang"))),"")</f>
    </nc>
  </rcc>
  <rcc rId="454" sId="4">
    <nc r="L141">
      <f>IF(G141&lt;&gt;"",IF(G141="2280","Wareneingang",IF(G141="2400","Warenausgang",IF(G141="2800","Zahlungseingang","Zahlungsausgang"))),"")</f>
    </nc>
  </rcc>
  <rcc rId="455" sId="4">
    <nc r="N141">
      <f>IF(L141&lt;&gt;"",E141,"")</f>
    </nc>
  </rcc>
  <rcc rId="456" sId="4">
    <nc r="L143">
      <f>IF(G143&lt;&gt;"",IF(G143="2280","Wareneingang",IF(G143="2400","Warenausgang",IF(G143="2800","Zahlungseingang","Zahlungsausgang"))),"")</f>
    </nc>
  </rcc>
  <rcc rId="457" sId="4">
    <nc r="L144">
      <f>IF(G144&lt;&gt;"",IF(G144="2280","Wareneingang",IF(G144="2400","Warenausgang",IF(G144="2800","Zahlungseingang","Zahlungsausgang"))),"")</f>
    </nc>
  </rcc>
  <rcc rId="458" sId="4">
    <nc r="N144">
      <f>IF(L144&lt;&gt;"",E144,"")</f>
    </nc>
  </rcc>
  <rcc rId="459" sId="4">
    <nc r="L146">
      <f>IF(G146&lt;&gt;"",IF(G146="2280","Wareneingang",IF(G146="2400","Warenausgang",IF(G146="2800","Zahlungseingang","Zahlungsausgang"))),"")</f>
    </nc>
  </rcc>
  <rcc rId="460" sId="4">
    <nc r="L147">
      <f>IF(G147&lt;&gt;"",IF(G147="2280","Wareneingang",IF(G147="2400","Warenausgang",IF(G147="2800","Zahlungseingang","Zahlungsausgang"))),"")</f>
    </nc>
  </rcc>
  <rcc rId="461" sId="4">
    <nc r="N147">
      <f>IF(L147&lt;&gt;"",E147,"")</f>
    </nc>
  </rcc>
  <rcc rId="462" sId="4">
    <nc r="L149">
      <f>IF(G149&lt;&gt;"",IF(G149="2280","Wareneingang",IF(G149="2400","Warenausgang",IF(G149="2800","Zahlungseingang","Zahlungsausgang"))),"")</f>
    </nc>
  </rcc>
  <rcc rId="463" sId="4">
    <nc r="L150">
      <f>IF(G150&lt;&gt;"",IF(G150="2280","Wareneingang",IF(G150="2400","Warenausgang",IF(G150="2800","Zahlungseingang","Zahlungsausgang"))),"")</f>
    </nc>
  </rcc>
  <rcc rId="464" sId="4">
    <nc r="N150">
      <f>IF(L150&lt;&gt;"",E150,"")</f>
    </nc>
  </rcc>
  <rcc rId="465" sId="4">
    <nc r="L152">
      <f>IF(G152&lt;&gt;"",IF(G152="2280","Wareneingang",IF(G152="2400","Warenausgang",IF(G152="2800","Zahlungseingang","Zahlungsausgang"))),"")</f>
    </nc>
  </rcc>
  <rcc rId="466" sId="4">
    <nc r="L153">
      <f>IF(G153&lt;&gt;"",IF(G153="2280","Wareneingang",IF(G153="2400","Warenausgang",IF(G153="2800","Zahlungseingang","Zahlungsausgang"))),"")</f>
    </nc>
  </rcc>
  <rcc rId="467" sId="4">
    <nc r="N153">
      <f>IF(L153&lt;&gt;"",E153,"")</f>
    </nc>
  </rcc>
  <rcc rId="468" sId="4">
    <nc r="L155">
      <f>IF(G155&lt;&gt;"",IF(G155="2280","Wareneingang",IF(G155="2400","Warenausgang",IF(G155="2800","Zahlungseingang","Zahlungsausgang"))),"")</f>
    </nc>
  </rcc>
  <rcv guid="{E2F1144B-7188-475C-8926-FE1E4E19441F}" action="delete"/>
  <rdn rId="0" localSheetId="4" customView="1" name="Z_E2F1144B_7188_475C_8926_FE1E4E19441F_.wvu.PrintTitles" hidden="1" oldHidden="1">
    <formula>Grundbuch!$1:$1</formula>
    <oldFormula>Grundbuch!$1:$1</oldFormula>
  </rdn>
  <rdn rId="0" localSheetId="4" customView="1" name="Z_E2F1144B_7188_475C_8926_FE1E4E19441F_.wvu.Rows" hidden="1" oldHidden="1">
    <formula>Grundbuch!$3:$34,Grundbuch!$160:$223,Grundbuch!$225:$226,Grundbuch!$228:$257</formula>
    <oldFormula>Grundbuch!$3:$34,Grundbuch!$160:$223,Grundbuch!$225:$226,Grundbuch!$228:$257</oldFormula>
  </rdn>
  <rdn rId="0" localSheetId="4" customView="1" name="Z_E2F1144B_7188_475C_8926_FE1E4E19441F_.wvu.Cols" hidden="1" oldHidden="1">
    <formula>Grundbuch!$A:$A,Grundbuch!$J:$J</formula>
    <oldFormula>Grundbuch!$A:$A,Grundbuch!$J:$J</oldFormula>
  </rdn>
  <rdn rId="0" localSheetId="4" customView="1" name="Z_E2F1144B_7188_475C_8926_FE1E4E19441F_.wvu.FilterData" hidden="1" oldHidden="1">
    <formula>Grundbuch!$A$1:$K$257</formula>
    <oldFormula>Grundbuch!$A$1:$K$257</oldFormula>
  </rdn>
  <rdn rId="0" localSheetId="5" customView="1" name="Z_E2F1144B_7188_475C_8926_FE1E4E19441F_.wvu.PrintArea" hidden="1" oldHidden="1">
    <formula>Hauptbuch!$A$1:$L$735</formula>
    <oldFormula>Hauptbuch!$A$1:$L$735</oldFormula>
  </rdn>
  <rdn rId="0" localSheetId="5" customView="1" name="Z_E2F1144B_7188_475C_8926_FE1E4E19441F_.wvu.Cols" hidden="1" oldHidden="1">
    <formula>Hauptbuch!$C:$C</formula>
    <oldFormula>Hauptbuch!$C:$C</oldFormula>
  </rdn>
  <rdn rId="0" localSheetId="5" customView="1" name="Z_E2F1144B_7188_475C_8926_FE1E4E19441F_.wvu.FilterData" hidden="1" oldHidden="1">
    <formula>Hauptbuch!$A$3:$M$730</formula>
    <oldFormula>Hauptbuch!$A$3:$M$730</oldFormula>
  </rdn>
  <rcv guid="{E2F1144B-7188-475C-8926-FE1E4E19441F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K36:N36" start="0" length="0">
    <dxf>
      <border>
        <top style="thin">
          <color indexed="64"/>
        </top>
      </border>
    </dxf>
  </rfmt>
  <rfmt sheetId="4" sqref="N36:N38" start="0" length="0">
    <dxf>
      <border>
        <right style="thin">
          <color indexed="64"/>
        </right>
      </border>
    </dxf>
  </rfmt>
  <rfmt sheetId="4" sqref="K38:N38" start="0" length="0">
    <dxf>
      <border>
        <bottom style="thin">
          <color indexed="64"/>
        </bottom>
      </border>
    </dxf>
  </rfmt>
  <rcc rId="476" sId="4" odxf="1" dxf="1">
    <oc r="K39">
      <f>SUM(H39:H41)-SUM(I39:I41)</f>
    </oc>
    <nc r="K39">
      <f>SUM(H39:H41)-SUM(I39:I41)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477" sId="4" odxf="1" dxf="1">
    <oc r="L39" t="inlineStr">
      <is>
        <t>Zahlungseingang</t>
      </is>
    </oc>
    <nc r="L39">
      <f>IF(G39&lt;&gt;"",IF(G39="2280","Wareneingang",IF(G39="2400","Warenausgang",IF(G39="2800","Zahlungseingang","Zahlungsausgang"))),"")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39" start="0" length="0">
    <dxf>
      <border outline="0">
        <top style="thin">
          <color indexed="64"/>
        </top>
      </border>
    </dxf>
  </rfmt>
  <rcc rId="478" sId="4" odxf="1" dxf="1">
    <oc r="N39" t="inlineStr">
      <is>
        <t>1002 / 2015</t>
      </is>
    </oc>
    <nc r="N39">
      <f>IF(L39&lt;&gt;"",E39,"")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40" start="0" length="0">
    <dxf>
      <border outline="0">
        <left style="thin">
          <color indexed="64"/>
        </left>
      </border>
    </dxf>
  </rfmt>
  <rfmt sheetId="4" sqref="L40" start="0" length="0">
    <dxf/>
  </rfmt>
  <rfmt sheetId="4" sqref="M40" start="0" length="0">
    <dxf/>
  </rfmt>
  <rfmt sheetId="4" sqref="N40" start="0" length="0">
    <dxf>
      <border outline="0">
        <right style="thin">
          <color indexed="64"/>
        </right>
      </border>
    </dxf>
  </rfmt>
  <rfmt sheetId="4" sqref="K41" start="0" length="0">
    <dxf>
      <border outline="0">
        <left style="thin">
          <color indexed="64"/>
        </left>
        <bottom style="thin">
          <color indexed="64"/>
        </bottom>
      </border>
    </dxf>
  </rfmt>
  <rfmt sheetId="4" sqref="L41" start="0" length="0">
    <dxf>
      <border outline="0">
        <bottom style="thin">
          <color indexed="64"/>
        </bottom>
      </border>
    </dxf>
  </rfmt>
  <rfmt sheetId="4" sqref="M41" start="0" length="0">
    <dxf>
      <border outline="0">
        <bottom style="thin">
          <color indexed="64"/>
        </bottom>
      </border>
    </dxf>
  </rfmt>
  <rfmt sheetId="4" sqref="N41" start="0" length="0">
    <dxf>
      <border outline="0">
        <right style="thin">
          <color indexed="64"/>
        </right>
        <bottom style="thin">
          <color indexed="64"/>
        </bottom>
      </border>
    </dxf>
  </rfmt>
  <rcc rId="479" sId="4" odxf="1" dxf="1">
    <oc r="K42">
      <f>SUM(H42:H44)-SUM(I42:I44)</f>
    </oc>
    <nc r="K42">
      <f>SUM(H42:H44)-SUM(I42:I44)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480" sId="4" odxf="1" dxf="1">
    <oc r="L42">
      <f>IF(G42&lt;&gt;"",IF(G42="2280","Wareneingang",IF(G42="2400","Warenausgang",IF(G42="2800","Zahlungseingang","Zahlungsausgang"))),"")</f>
    </oc>
    <nc r="L42">
      <f>IF(G42&lt;&gt;"",IF(G42="2280","Wareneingang",IF(G42="2400","Warenausgang",IF(G42="2800","Zahlungseingang","Zahlungsausgang"))),"")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42" start="0" length="0">
    <dxf>
      <border outline="0">
        <top style="thin">
          <color indexed="64"/>
        </top>
      </border>
    </dxf>
  </rfmt>
  <rcc rId="481" sId="4" odxf="1" dxf="1">
    <oc r="N42">
      <f>IF(L42&lt;&gt;"",E42,"")</f>
    </oc>
    <nc r="N42">
      <f>IF(L42&lt;&gt;"",E42,"")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43" start="0" length="0">
    <dxf>
      <border outline="0">
        <left style="thin">
          <color indexed="64"/>
        </left>
      </border>
    </dxf>
  </rfmt>
  <rfmt sheetId="4" sqref="L43" start="0" length="0">
    <dxf/>
  </rfmt>
  <rfmt sheetId="4" sqref="M43" start="0" length="0">
    <dxf/>
  </rfmt>
  <rfmt sheetId="4" sqref="N43" start="0" length="0">
    <dxf>
      <border outline="0">
        <right style="thin">
          <color indexed="64"/>
        </right>
      </border>
    </dxf>
  </rfmt>
  <rfmt sheetId="4" sqref="K44" start="0" length="0">
    <dxf>
      <border outline="0">
        <left style="thin">
          <color indexed="64"/>
        </left>
        <bottom style="thin">
          <color indexed="64"/>
        </bottom>
      </border>
    </dxf>
  </rfmt>
  <rfmt sheetId="4" sqref="L44" start="0" length="0">
    <dxf>
      <border outline="0">
        <bottom style="thin">
          <color indexed="64"/>
        </bottom>
      </border>
    </dxf>
  </rfmt>
  <rfmt sheetId="4" sqref="M44" start="0" length="0">
    <dxf>
      <border outline="0">
        <bottom style="thin">
          <color indexed="64"/>
        </bottom>
      </border>
    </dxf>
  </rfmt>
  <rfmt sheetId="4" sqref="N44" start="0" length="0">
    <dxf>
      <border outline="0">
        <right style="thin">
          <color indexed="64"/>
        </right>
        <bottom style="thin">
          <color indexed="64"/>
        </bottom>
      </border>
    </dxf>
  </rfmt>
  <rcc rId="482" sId="4" odxf="1" dxf="1">
    <oc r="K45">
      <f>SUM(H45:H47)-SUM(I45:I47)</f>
    </oc>
    <nc r="K45">
      <f>SUM(H45:H47)-SUM(I45:I47)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483" sId="4" odxf="1" dxf="1">
    <oc r="L45">
      <f>IF(G45&lt;&gt;"",IF(G45="2280","Wareneingang",IF(G45="2400","Warenausgang",IF(G45="2800","Zahlungseingang","Zahlungsausgang"))),"")</f>
    </oc>
    <nc r="L45">
      <f>IF(G45&lt;&gt;"",IF(G45="2280","Wareneingang",IF(G45="2400","Warenausgang",IF(G45="2800","Zahlungseingang","Zahlungsausgang"))),"")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45" start="0" length="0">
    <dxf>
      <border outline="0">
        <top style="thin">
          <color indexed="64"/>
        </top>
      </border>
    </dxf>
  </rfmt>
  <rcc rId="484" sId="4" odxf="1" dxf="1">
    <oc r="N45">
      <f>IF(L45&lt;&gt;"",E45,"")</f>
    </oc>
    <nc r="N45">
      <f>IF(L45&lt;&gt;"",E45,"")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46" start="0" length="0">
    <dxf>
      <border outline="0">
        <left style="thin">
          <color indexed="64"/>
        </left>
      </border>
    </dxf>
  </rfmt>
  <rfmt sheetId="4" sqref="L46" start="0" length="0">
    <dxf/>
  </rfmt>
  <rfmt sheetId="4" sqref="M46" start="0" length="0">
    <dxf/>
  </rfmt>
  <rfmt sheetId="4" sqref="N46" start="0" length="0">
    <dxf>
      <border outline="0">
        <right style="thin">
          <color indexed="64"/>
        </right>
      </border>
    </dxf>
  </rfmt>
  <rfmt sheetId="4" sqref="K47" start="0" length="0">
    <dxf>
      <border outline="0">
        <left style="thin">
          <color indexed="64"/>
        </left>
        <bottom style="thin">
          <color indexed="64"/>
        </bottom>
      </border>
    </dxf>
  </rfmt>
  <rcc rId="485" sId="4" odxf="1" dxf="1">
    <nc r="L47">
      <f>IF(G47&lt;&gt;"",IF(G47="2280","Wareneingang",IF(G47="2400","Warenausgang",IF(G47="2800","Zahlungseingang","Zahlungsausgang"))),"")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47" start="0" length="0">
    <dxf>
      <border outline="0">
        <bottom style="thin">
          <color indexed="64"/>
        </bottom>
      </border>
    </dxf>
  </rfmt>
  <rfmt sheetId="4" sqref="N47" start="0" length="0">
    <dxf>
      <border outline="0">
        <right style="thin">
          <color indexed="64"/>
        </right>
        <bottom style="thin">
          <color indexed="64"/>
        </bottom>
      </border>
    </dxf>
  </rfmt>
  <rcc rId="486" sId="4" odxf="1" dxf="1">
    <oc r="K48">
      <f>SUM(H48:H50)-SUM(I48:I50)</f>
    </oc>
    <nc r="K48">
      <f>SUM(H48:H50)-SUM(I48:I50)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487" sId="4" odxf="1" dxf="1">
    <oc r="L48">
      <f>IF(G48&lt;&gt;"",IF(G48="2280","Wareneingang",IF(G48="2400","Warenausgang",IF(G48="2800","Zahlungseingang","Zahlungsausgang"))),"")</f>
    </oc>
    <nc r="L48">
      <f>IF(G48&lt;&gt;"",IF(G48="2280","Wareneingang",IF(G48="2400","Warenausgang",IF(G48="2800","Zahlungseingang","Zahlungsausgang"))),"")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48" start="0" length="0">
    <dxf>
      <border outline="0">
        <top style="thin">
          <color indexed="64"/>
        </top>
      </border>
    </dxf>
  </rfmt>
  <rcc rId="488" sId="4" odxf="1" dxf="1">
    <oc r="N48">
      <f>IF(L48&lt;&gt;"",E48,"")</f>
    </oc>
    <nc r="N48">
      <f>IF(L48&lt;&gt;"",E48,"")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49" start="0" length="0">
    <dxf>
      <border outline="0">
        <left style="thin">
          <color indexed="64"/>
        </left>
      </border>
    </dxf>
  </rfmt>
  <rfmt sheetId="4" sqref="L49" start="0" length="0">
    <dxf/>
  </rfmt>
  <rfmt sheetId="4" sqref="M49" start="0" length="0">
    <dxf/>
  </rfmt>
  <rfmt sheetId="4" sqref="N49" start="0" length="0">
    <dxf>
      <border outline="0">
        <right style="thin">
          <color indexed="64"/>
        </right>
      </border>
    </dxf>
  </rfmt>
  <rfmt sheetId="4" sqref="K50" start="0" length="0">
    <dxf>
      <border outline="0">
        <left style="thin">
          <color indexed="64"/>
        </left>
        <bottom style="thin">
          <color indexed="64"/>
        </bottom>
      </border>
    </dxf>
  </rfmt>
  <rfmt sheetId="4" sqref="L50" start="0" length="0">
    <dxf>
      <border outline="0">
        <bottom style="thin">
          <color indexed="64"/>
        </bottom>
      </border>
    </dxf>
  </rfmt>
  <rfmt sheetId="4" sqref="M50" start="0" length="0">
    <dxf>
      <border outline="0">
        <bottom style="thin">
          <color indexed="64"/>
        </bottom>
      </border>
    </dxf>
  </rfmt>
  <rfmt sheetId="4" sqref="N50" start="0" length="0">
    <dxf>
      <border outline="0">
        <right style="thin">
          <color indexed="64"/>
        </right>
        <bottom style="thin">
          <color indexed="64"/>
        </bottom>
      </border>
    </dxf>
  </rfmt>
  <rcc rId="489" sId="4" odxf="1" dxf="1">
    <oc r="K51">
      <f>SUM(H51:H53)-SUM(I51:I53)</f>
    </oc>
    <nc r="K51">
      <f>SUM(H51:H53)-SUM(I51:I53)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490" sId="4" odxf="1" dxf="1">
    <oc r="L51" t="inlineStr">
      <is>
        <t>Zahlungseingang</t>
      </is>
    </oc>
    <nc r="L51">
      <f>IF(G51&lt;&gt;"",IF(G51="2280","Wareneingang",IF(G51="2400","Warenausgang",IF(G51="2800","Zahlungseingang","Zahlungsausgang"))),"")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51" start="0" length="0">
    <dxf>
      <border outline="0">
        <top style="thin">
          <color indexed="64"/>
        </top>
      </border>
    </dxf>
  </rfmt>
  <rcc rId="491" sId="4" odxf="1" dxf="1">
    <oc r="N51" t="inlineStr">
      <is>
        <t>1003 / 2015</t>
      </is>
    </oc>
    <nc r="N51">
      <f>IF(L51&lt;&gt;"",E51,"")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52" start="0" length="0">
    <dxf>
      <border outline="0">
        <left style="thin">
          <color indexed="64"/>
        </left>
      </border>
    </dxf>
  </rfmt>
  <rfmt sheetId="4" sqref="L52" start="0" length="0">
    <dxf/>
  </rfmt>
  <rfmt sheetId="4" sqref="M52" start="0" length="0">
    <dxf/>
  </rfmt>
  <rfmt sheetId="4" sqref="N52" start="0" length="0">
    <dxf>
      <border outline="0">
        <right style="thin">
          <color indexed="64"/>
        </right>
      </border>
    </dxf>
  </rfmt>
  <rfmt sheetId="4" sqref="K53" start="0" length="0">
    <dxf>
      <border outline="0">
        <left style="thin">
          <color indexed="64"/>
        </left>
        <bottom style="thin">
          <color indexed="64"/>
        </bottom>
      </border>
    </dxf>
  </rfmt>
  <rcc rId="492" sId="4" odxf="1" dxf="1">
    <nc r="L53">
      <f>IF(G53&lt;&gt;"",IF(G53="2280","Wareneingang",IF(G53="2400","Warenausgang",IF(G53="2800","Zahlungseingang","Zahlungsausgang"))),"")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53" start="0" length="0">
    <dxf>
      <border outline="0">
        <bottom style="thin">
          <color indexed="64"/>
        </bottom>
      </border>
    </dxf>
  </rfmt>
  <rfmt sheetId="4" sqref="N53" start="0" length="0">
    <dxf>
      <border outline="0">
        <right style="thin">
          <color indexed="64"/>
        </right>
        <bottom style="thin">
          <color indexed="64"/>
        </bottom>
      </border>
    </dxf>
  </rfmt>
  <rcc rId="493" sId="4" odxf="1" dxf="1">
    <oc r="K54">
      <f>SUM(H54:H56)-SUM(I54:I56)</f>
    </oc>
    <nc r="K54">
      <f>SUM(H54:H56)-SUM(I54:I56)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494" sId="4" odxf="1" dxf="1">
    <oc r="L54">
      <f>IF(G54&lt;&gt;"",IF(G54="2280","Wareneingang",IF(G54="2400","Warenausgang",IF(G54="2800","Zahlungseingang","Zahlungsausgang"))),"")</f>
    </oc>
    <nc r="L54">
      <f>IF(G54&lt;&gt;"",IF(G54="2280","Wareneingang",IF(G54="2400","Warenausgang",IF(G54="2800","Zahlungseingang","Zahlungsausgang"))),"")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54" start="0" length="0">
    <dxf>
      <border outline="0">
        <top style="thin">
          <color indexed="64"/>
        </top>
      </border>
    </dxf>
  </rfmt>
  <rcc rId="495" sId="4" odxf="1" dxf="1">
    <oc r="N54">
      <f>IF(L54&lt;&gt;"",E54,"")</f>
    </oc>
    <nc r="N54">
      <f>IF(L54&lt;&gt;"",E54,"")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55" start="0" length="0">
    <dxf>
      <border outline="0">
        <left style="thin">
          <color indexed="64"/>
        </left>
      </border>
    </dxf>
  </rfmt>
  <rfmt sheetId="4" sqref="L55" start="0" length="0">
    <dxf/>
  </rfmt>
  <rfmt sheetId="4" sqref="M55" start="0" length="0">
    <dxf/>
  </rfmt>
  <rfmt sheetId="4" sqref="N55" start="0" length="0">
    <dxf>
      <border outline="0">
        <right style="thin">
          <color indexed="64"/>
        </right>
      </border>
    </dxf>
  </rfmt>
  <rfmt sheetId="4" sqref="K56" start="0" length="0">
    <dxf>
      <border outline="0">
        <left style="thin">
          <color indexed="64"/>
        </left>
        <bottom style="thin">
          <color indexed="64"/>
        </bottom>
      </border>
    </dxf>
  </rfmt>
  <rfmt sheetId="4" sqref="L56" start="0" length="0">
    <dxf>
      <border outline="0">
        <bottom style="thin">
          <color indexed="64"/>
        </bottom>
      </border>
    </dxf>
  </rfmt>
  <rfmt sheetId="4" sqref="M56" start="0" length="0">
    <dxf>
      <border outline="0">
        <bottom style="thin">
          <color indexed="64"/>
        </bottom>
      </border>
    </dxf>
  </rfmt>
  <rfmt sheetId="4" sqref="N56" start="0" length="0">
    <dxf>
      <border outline="0">
        <right style="thin">
          <color indexed="64"/>
        </right>
        <bottom style="thin">
          <color indexed="64"/>
        </bottom>
      </border>
    </dxf>
  </rfmt>
  <rcc rId="496" sId="4" odxf="1" dxf="1">
    <oc r="K57">
      <f>SUM(H57:H59)-SUM(I57:I59)</f>
    </oc>
    <nc r="K57">
      <f>SUM(H57:H59)-SUM(I57:I59)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497" sId="4" odxf="1" dxf="1">
    <oc r="L57">
      <f>IF(G57&lt;&gt;"",IF(G57="2280","Wareneingang",IF(G57="2400","Warenausgang",IF(G57="2800","Zahlungseingang","Zahlungsausgang"))),"")</f>
    </oc>
    <nc r="L57">
      <f>IF(G57&lt;&gt;"",IF(G57="2280","Wareneingang",IF(G57="2400","Warenausgang",IF(G57="2800","Zahlungseingang","Zahlungsausgang"))),"")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57" start="0" length="0">
    <dxf>
      <border outline="0">
        <top style="thin">
          <color indexed="64"/>
        </top>
      </border>
    </dxf>
  </rfmt>
  <rcc rId="498" sId="4" odxf="1" dxf="1">
    <oc r="N57">
      <f>IF(L57&lt;&gt;"",E57,"")</f>
    </oc>
    <nc r="N57">
      <f>IF(L57&lt;&gt;"",E57,"")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58" start="0" length="0">
    <dxf>
      <border outline="0">
        <left style="thin">
          <color indexed="64"/>
        </left>
      </border>
    </dxf>
  </rfmt>
  <rfmt sheetId="4" sqref="L58" start="0" length="0">
    <dxf/>
  </rfmt>
  <rfmt sheetId="4" sqref="M58" start="0" length="0">
    <dxf/>
  </rfmt>
  <rfmt sheetId="4" sqref="N58" start="0" length="0">
    <dxf>
      <border outline="0">
        <right style="thin">
          <color indexed="64"/>
        </right>
      </border>
    </dxf>
  </rfmt>
  <rfmt sheetId="4" sqref="K59" start="0" length="0">
    <dxf>
      <border outline="0">
        <left style="thin">
          <color indexed="64"/>
        </left>
        <bottom style="thin">
          <color indexed="64"/>
        </bottom>
      </border>
    </dxf>
  </rfmt>
  <rcc rId="499" sId="4" odxf="1" dxf="1">
    <nc r="L59">
      <f>IF(G59&lt;&gt;"",IF(G59="2280","Wareneingang",IF(G59="2400","Warenausgang",IF(G59="2800","Zahlungseingang","Zahlungsausgang"))),"")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59" start="0" length="0">
    <dxf>
      <border outline="0">
        <bottom style="thin">
          <color indexed="64"/>
        </bottom>
      </border>
    </dxf>
  </rfmt>
  <rfmt sheetId="4" sqref="N59" start="0" length="0">
    <dxf>
      <border outline="0">
        <right style="thin">
          <color indexed="64"/>
        </right>
        <bottom style="thin">
          <color indexed="64"/>
        </bottom>
      </border>
    </dxf>
  </rfmt>
  <rcc rId="500" sId="4" odxf="1" dxf="1">
    <oc r="K60">
      <f>SUM(H60:H62)-SUM(I60:I62)</f>
    </oc>
    <nc r="K60">
      <f>SUM(H60:H62)-SUM(I60:I62)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01" sId="4" odxf="1" dxf="1">
    <oc r="L60">
      <f>IF(G60&lt;&gt;"",IF(G60="2280","Wareneingang",IF(G60="2400","Warenausgang",IF(G60="2800","Zahlungseingang","Zahlungsausgang"))),"")</f>
    </oc>
    <nc r="L60">
      <f>IF(G60&lt;&gt;"",IF(G60="2280","Wareneingang",IF(G60="2400","Warenausgang",IF(G60="2800","Zahlungseingang","Zahlungsausgang"))),"")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60" start="0" length="0">
    <dxf>
      <border outline="0">
        <top style="thin">
          <color indexed="64"/>
        </top>
      </border>
    </dxf>
  </rfmt>
  <rcc rId="502" sId="4" odxf="1" dxf="1">
    <oc r="N60">
      <f>IF(L60&lt;&gt;"",E60,"")</f>
    </oc>
    <nc r="N60">
      <f>IF(L60&lt;&gt;"",E60,"")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61" start="0" length="0">
    <dxf>
      <border outline="0">
        <left style="thin">
          <color indexed="64"/>
        </left>
      </border>
    </dxf>
  </rfmt>
  <rfmt sheetId="4" sqref="L61" start="0" length="0">
    <dxf/>
  </rfmt>
  <rfmt sheetId="4" sqref="M61" start="0" length="0">
    <dxf/>
  </rfmt>
  <rfmt sheetId="4" sqref="N61" start="0" length="0">
    <dxf>
      <border outline="0">
        <right style="thin">
          <color indexed="64"/>
        </right>
      </border>
    </dxf>
  </rfmt>
  <rfmt sheetId="4" sqref="K62" start="0" length="0">
    <dxf>
      <border outline="0">
        <left style="thin">
          <color indexed="64"/>
        </left>
        <bottom style="thin">
          <color indexed="64"/>
        </bottom>
      </border>
    </dxf>
  </rfmt>
  <rfmt sheetId="4" sqref="L62" start="0" length="0">
    <dxf>
      <border outline="0">
        <bottom style="thin">
          <color indexed="64"/>
        </bottom>
      </border>
    </dxf>
  </rfmt>
  <rfmt sheetId="4" sqref="M62" start="0" length="0">
    <dxf>
      <border outline="0">
        <bottom style="thin">
          <color indexed="64"/>
        </bottom>
      </border>
    </dxf>
  </rfmt>
  <rfmt sheetId="4" sqref="N62" start="0" length="0">
    <dxf>
      <border outline="0">
        <right style="thin">
          <color indexed="64"/>
        </right>
        <bottom style="thin">
          <color indexed="64"/>
        </bottom>
      </border>
    </dxf>
  </rfmt>
  <rcc rId="503" sId="4" odxf="1" dxf="1">
    <oc r="K63">
      <f>SUM(H63:H65)-SUM(I63:I65)</f>
    </oc>
    <nc r="K63">
      <f>SUM(H63:H65)-SUM(I63:I65)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04" sId="4" odxf="1" dxf="1">
    <oc r="L63" t="inlineStr">
      <is>
        <t>Zahlungseingang</t>
      </is>
    </oc>
    <nc r="L63">
      <f>IF(G63&lt;&gt;"",IF(G63="2280","Wareneingang",IF(G63="2400","Warenausgang",IF(G63="2800","Zahlungseingang","Zahlungsausgang"))),"")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63" start="0" length="0">
    <dxf>
      <border outline="0">
        <top style="thin">
          <color indexed="64"/>
        </top>
      </border>
    </dxf>
  </rfmt>
  <rcc rId="505" sId="4" odxf="1" dxf="1">
    <oc r="N63" t="inlineStr">
      <is>
        <t>1004 / 2015</t>
      </is>
    </oc>
    <nc r="N63">
      <f>IF(L63&lt;&gt;"",E63,"")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64" start="0" length="0">
    <dxf>
      <border outline="0">
        <left style="thin">
          <color indexed="64"/>
        </left>
      </border>
    </dxf>
  </rfmt>
  <rfmt sheetId="4" sqref="L64" start="0" length="0">
    <dxf/>
  </rfmt>
  <rfmt sheetId="4" sqref="M64" start="0" length="0">
    <dxf/>
  </rfmt>
  <rfmt sheetId="4" sqref="N64" start="0" length="0">
    <dxf>
      <border outline="0">
        <right style="thin">
          <color indexed="64"/>
        </right>
      </border>
    </dxf>
  </rfmt>
  <rfmt sheetId="4" sqref="K65" start="0" length="0">
    <dxf>
      <border outline="0">
        <left style="thin">
          <color indexed="64"/>
        </left>
        <bottom style="thin">
          <color indexed="64"/>
        </bottom>
      </border>
    </dxf>
  </rfmt>
  <rcc rId="506" sId="4" odxf="1" dxf="1">
    <nc r="L65">
      <f>IF(G65&lt;&gt;"",IF(G65="2280","Wareneingang",IF(G65="2400","Warenausgang",IF(G65="2800","Zahlungseingang","Zahlungsausgang"))),"")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65" start="0" length="0">
    <dxf>
      <border outline="0">
        <bottom style="thin">
          <color indexed="64"/>
        </bottom>
      </border>
    </dxf>
  </rfmt>
  <rfmt sheetId="4" sqref="N65" start="0" length="0">
    <dxf>
      <border outline="0">
        <right style="thin">
          <color indexed="64"/>
        </right>
        <bottom style="thin">
          <color indexed="64"/>
        </bottom>
      </border>
    </dxf>
  </rfmt>
  <rcc rId="507" sId="4" odxf="1" dxf="1">
    <oc r="K66">
      <f>SUM(H66:H68)-SUM(I66:I68)</f>
    </oc>
    <nc r="K66">
      <f>SUM(H66:H68)-SUM(I66:I68)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08" sId="4" odxf="1" dxf="1">
    <oc r="L66">
      <f>IF(G66&lt;&gt;"",IF(G66="2280","Wareneingang",IF(G66="2400","Warenausgang",IF(G66="2800","Zahlungseingang","Zahlungsausgang"))),"")</f>
    </oc>
    <nc r="L66">
      <f>IF(G66&lt;&gt;"",IF(G66="2280","Wareneingang",IF(G66="2400","Warenausgang",IF(G66="2800","Zahlungseingang","Zahlungsausgang"))),"")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66" start="0" length="0">
    <dxf>
      <border outline="0">
        <top style="thin">
          <color indexed="64"/>
        </top>
      </border>
    </dxf>
  </rfmt>
  <rcc rId="509" sId="4" odxf="1" dxf="1">
    <oc r="N66">
      <f>IF(L66&lt;&gt;"",E66,"")</f>
    </oc>
    <nc r="N66">
      <f>IF(L66&lt;&gt;"",E66,"")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67" start="0" length="0">
    <dxf>
      <border outline="0">
        <left style="thin">
          <color indexed="64"/>
        </left>
      </border>
    </dxf>
  </rfmt>
  <rfmt sheetId="4" sqref="L67" start="0" length="0">
    <dxf/>
  </rfmt>
  <rfmt sheetId="4" sqref="M67" start="0" length="0">
    <dxf/>
  </rfmt>
  <rfmt sheetId="4" sqref="N67" start="0" length="0">
    <dxf>
      <border outline="0">
        <right style="thin">
          <color indexed="64"/>
        </right>
      </border>
    </dxf>
  </rfmt>
  <rfmt sheetId="4" sqref="K68" start="0" length="0">
    <dxf>
      <border outline="0">
        <left style="thin">
          <color indexed="64"/>
        </left>
        <bottom style="thin">
          <color indexed="64"/>
        </bottom>
      </border>
    </dxf>
  </rfmt>
  <rcc rId="510" sId="4" odxf="1" dxf="1">
    <nc r="L68">
      <f>IF(G68&lt;&gt;"",IF(G68="2280","Wareneingang",IF(G68="2400","Warenausgang",IF(G68="2800","Zahlungseingang","Zahlungsausgang"))),"")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68" start="0" length="0">
    <dxf>
      <border outline="0">
        <bottom style="thin">
          <color indexed="64"/>
        </bottom>
      </border>
    </dxf>
  </rfmt>
  <rfmt sheetId="4" sqref="N68" start="0" length="0">
    <dxf>
      <border outline="0">
        <right style="thin">
          <color indexed="64"/>
        </right>
        <bottom style="thin">
          <color indexed="64"/>
        </bottom>
      </border>
    </dxf>
  </rfmt>
  <rcc rId="511" sId="4" odxf="1" dxf="1">
    <oc r="K69">
      <f>SUM(H69:H71)-SUM(I69:I71)</f>
    </oc>
    <nc r="K69">
      <f>SUM(H69:H71)-SUM(I69:I71)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12" sId="4" odxf="1" dxf="1">
    <oc r="L69">
      <f>IF(G69&lt;&gt;"",IF(G69="2280","Wareneingang",IF(G69="2400","Warenausgang",IF(G69="2800","Zahlungseingang","Zahlungsausgang"))),"")</f>
    </oc>
    <nc r="L69">
      <f>IF(G69&lt;&gt;"",IF(G69="2280","Wareneingang",IF(G69="2400","Warenausgang",IF(G69="2800","Zahlungseingang","Zahlungsausgang"))),"")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69" start="0" length="0">
    <dxf>
      <border outline="0">
        <top style="thin">
          <color indexed="64"/>
        </top>
      </border>
    </dxf>
  </rfmt>
  <rcc rId="513" sId="4" odxf="1" dxf="1">
    <oc r="N69">
      <f>IF(L69&lt;&gt;"",E69,"")</f>
    </oc>
    <nc r="N69">
      <f>IF(L69&lt;&gt;"",E69,"")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70" start="0" length="0">
    <dxf>
      <border outline="0">
        <left style="thin">
          <color indexed="64"/>
        </left>
      </border>
    </dxf>
  </rfmt>
  <rfmt sheetId="4" sqref="L70" start="0" length="0">
    <dxf/>
  </rfmt>
  <rfmt sheetId="4" sqref="M70" start="0" length="0">
    <dxf/>
  </rfmt>
  <rfmt sheetId="4" sqref="N70" start="0" length="0">
    <dxf>
      <border outline="0">
        <right style="thin">
          <color indexed="64"/>
        </right>
      </border>
    </dxf>
  </rfmt>
  <rfmt sheetId="4" sqref="K71" start="0" length="0">
    <dxf>
      <border outline="0">
        <left style="thin">
          <color indexed="64"/>
        </left>
        <bottom style="thin">
          <color indexed="64"/>
        </bottom>
      </border>
    </dxf>
  </rfmt>
  <rcc rId="514" sId="4" odxf="1" dxf="1">
    <nc r="L71">
      <f>IF(G71&lt;&gt;"",IF(G71="2280","Wareneingang",IF(G71="2400","Warenausgang",IF(G71="2800","Zahlungseingang","Zahlungsausgang"))),"")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71" start="0" length="0">
    <dxf>
      <border outline="0">
        <bottom style="thin">
          <color indexed="64"/>
        </bottom>
      </border>
    </dxf>
  </rfmt>
  <rfmt sheetId="4" sqref="N71" start="0" length="0">
    <dxf>
      <border outline="0">
        <right style="thin">
          <color indexed="64"/>
        </right>
        <bottom style="thin">
          <color indexed="64"/>
        </bottom>
      </border>
    </dxf>
  </rfmt>
  <rcc rId="515" sId="4" odxf="1" dxf="1">
    <oc r="K72">
      <f>SUM(H72:H74)-SUM(I72:I74)</f>
    </oc>
    <nc r="K72">
      <f>SUM(H72:H74)-SUM(I72:I74)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16" sId="4" odxf="1" dxf="1">
    <oc r="L72">
      <f>IF(G72&lt;&gt;"",IF(G72="2280","Wareneingang",IF(G72="2400","Warenausgang",IF(G72="2800","Zahlungseingang","Zahlungsausgang"))),"")</f>
    </oc>
    <nc r="L72">
      <f>IF(G72&lt;&gt;"",IF(G72="2280","Wareneingang",IF(G72="2400","Warenausgang",IF(G72="2800","Zahlungseingang","Zahlungsausgang"))),"")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72" start="0" length="0">
    <dxf>
      <border outline="0">
        <top style="thin">
          <color indexed="64"/>
        </top>
      </border>
    </dxf>
  </rfmt>
  <rcc rId="517" sId="4" odxf="1" dxf="1">
    <oc r="N72">
      <f>IF(L72&lt;&gt;"",E72,"")</f>
    </oc>
    <nc r="N72">
      <f>IF(L72&lt;&gt;"",E72,"")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73" start="0" length="0">
    <dxf>
      <border outline="0">
        <left style="thin">
          <color indexed="64"/>
        </left>
      </border>
    </dxf>
  </rfmt>
  <rfmt sheetId="4" sqref="L73" start="0" length="0">
    <dxf/>
  </rfmt>
  <rfmt sheetId="4" sqref="M73" start="0" length="0">
    <dxf/>
  </rfmt>
  <rfmt sheetId="4" sqref="N73" start="0" length="0">
    <dxf>
      <border outline="0">
        <right style="thin">
          <color indexed="64"/>
        </right>
      </border>
    </dxf>
  </rfmt>
  <rfmt sheetId="4" sqref="K74" start="0" length="0">
    <dxf>
      <border outline="0">
        <left style="thin">
          <color indexed="64"/>
        </left>
        <bottom style="thin">
          <color indexed="64"/>
        </bottom>
      </border>
    </dxf>
  </rfmt>
  <rcc rId="518" sId="4" odxf="1" dxf="1">
    <oc r="L74">
      <f>IF(G74&lt;&gt;"",IF(G74="2280","Wareneingang",IF(G74="2400","Warenausgang",IF(G74="2800","Zahlungseingang","Zahlungsausgang"))),"")</f>
    </oc>
    <nc r="L74">
      <f>IF(G74&lt;&gt;"",IF(G74="2280","Wareneingang",IF(G74="2400","Warenausgang",IF(G74="2800","Zahlungseingang","Zahlungsausgang"))),"")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74" start="0" length="0">
    <dxf>
      <border outline="0">
        <bottom style="thin">
          <color indexed="64"/>
        </bottom>
      </border>
    </dxf>
  </rfmt>
  <rfmt sheetId="4" sqref="N74" start="0" length="0">
    <dxf>
      <border outline="0">
        <right style="thin">
          <color indexed="64"/>
        </right>
        <bottom style="thin">
          <color indexed="64"/>
        </bottom>
      </border>
    </dxf>
  </rfmt>
  <rcc rId="519" sId="4" odxf="1" dxf="1">
    <oc r="K75">
      <f>SUM(H75:H77)-SUM(I75:I77)</f>
    </oc>
    <nc r="K75">
      <f>SUM(H75:H77)-SUM(I75:I77)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20" sId="4" odxf="1" dxf="1">
    <oc r="L75">
      <f>IF(G75&lt;&gt;"",IF(G75="2280","Wareneingang",IF(G75="2400","Warenausgang",IF(G75="2800","Zahlungseingang","Zahlungsausgang"))),"")</f>
    </oc>
    <nc r="L75">
      <f>IF(G75&lt;&gt;"",IF(G75="2280","Wareneingang",IF(G75="2400","Warenausgang",IF(G75="2800","Zahlungseingang","Zahlungsausgang"))),"")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75" start="0" length="0">
    <dxf>
      <border outline="0">
        <top style="thin">
          <color indexed="64"/>
        </top>
      </border>
    </dxf>
  </rfmt>
  <rcc rId="521" sId="4" odxf="1" dxf="1">
    <oc r="N75">
      <f>IF(L75&lt;&gt;"",E75,"")</f>
    </oc>
    <nc r="N75">
      <f>IF(L75&lt;&gt;"",E75,"")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76" start="0" length="0">
    <dxf>
      <border outline="0">
        <left style="thin">
          <color indexed="64"/>
        </left>
      </border>
    </dxf>
  </rfmt>
  <rfmt sheetId="4" sqref="L76" start="0" length="0">
    <dxf/>
  </rfmt>
  <rfmt sheetId="4" sqref="M76" start="0" length="0">
    <dxf/>
  </rfmt>
  <rfmt sheetId="4" sqref="N76" start="0" length="0">
    <dxf>
      <border outline="0">
        <right style="thin">
          <color indexed="64"/>
        </right>
      </border>
    </dxf>
  </rfmt>
  <rfmt sheetId="4" sqref="K77" start="0" length="0">
    <dxf>
      <border outline="0">
        <left style="thin">
          <color indexed="64"/>
        </left>
        <bottom style="thin">
          <color indexed="64"/>
        </bottom>
      </border>
    </dxf>
  </rfmt>
  <rcc rId="522" sId="4" odxf="1" dxf="1">
    <oc r="L77">
      <f>IF(G77&lt;&gt;"",IF(G77="2280","Wareneingang",IF(G77="2400","Warenausgang",IF(G77="2800","Zahlungseingang","Zahlungsausgang"))),"")</f>
    </oc>
    <nc r="L77">
      <f>IF(G77&lt;&gt;"",IF(G77="2280","Wareneingang",IF(G77="2400","Warenausgang",IF(G77="2800","Zahlungseingang","Zahlungsausgang"))),"")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77" start="0" length="0">
    <dxf>
      <border outline="0">
        <bottom style="thin">
          <color indexed="64"/>
        </bottom>
      </border>
    </dxf>
  </rfmt>
  <rfmt sheetId="4" sqref="N77" start="0" length="0">
    <dxf>
      <border outline="0">
        <right style="thin">
          <color indexed="64"/>
        </right>
        <bottom style="thin">
          <color indexed="64"/>
        </bottom>
      </border>
    </dxf>
  </rfmt>
  <rcc rId="523" sId="4" odxf="1" dxf="1">
    <oc r="K78">
      <f>SUM(H78:H80)-SUM(I78:I80)</f>
    </oc>
    <nc r="K78">
      <f>SUM(H78:H80)-SUM(I78:I80)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24" sId="4" odxf="1" dxf="1">
    <oc r="L78">
      <f>IF(G78&lt;&gt;"",IF(G78="2280","Wareneingang",IF(G78="2400","Warenausgang",IF(G78="2800","Zahlungseingang","Zahlungsausgang"))),"")</f>
    </oc>
    <nc r="L78">
      <f>IF(G78&lt;&gt;"",IF(G78="2280","Wareneingang",IF(G78="2400","Warenausgang",IF(G78="2800","Zahlungseingang","Zahlungsausgang"))),"")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78" start="0" length="0">
    <dxf>
      <border outline="0">
        <top style="thin">
          <color indexed="64"/>
        </top>
      </border>
    </dxf>
  </rfmt>
  <rcc rId="525" sId="4" odxf="1" dxf="1">
    <oc r="N78">
      <f>IF(L78&lt;&gt;"",E78,"")</f>
    </oc>
    <nc r="N78">
      <f>IF(L78&lt;&gt;"",E78,"")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79" start="0" length="0">
    <dxf>
      <border outline="0">
        <left style="thin">
          <color indexed="64"/>
        </left>
      </border>
    </dxf>
  </rfmt>
  <rfmt sheetId="4" sqref="L79" start="0" length="0">
    <dxf/>
  </rfmt>
  <rfmt sheetId="4" sqref="M79" start="0" length="0">
    <dxf/>
  </rfmt>
  <rfmt sheetId="4" sqref="N79" start="0" length="0">
    <dxf>
      <border outline="0">
        <right style="thin">
          <color indexed="64"/>
        </right>
      </border>
    </dxf>
  </rfmt>
  <rfmt sheetId="4" sqref="K80" start="0" length="0">
    <dxf>
      <border outline="0">
        <left style="thin">
          <color indexed="64"/>
        </left>
        <bottom style="thin">
          <color indexed="64"/>
        </bottom>
      </border>
    </dxf>
  </rfmt>
  <rcc rId="526" sId="4" odxf="1" dxf="1">
    <oc r="L80">
      <f>IF(G80&lt;&gt;"",IF(G80="2280","Wareneingang",IF(G80="2400","Warenausgang",IF(G80="2800","Zahlungseingang","Zahlungsausgang"))),"")</f>
    </oc>
    <nc r="L80">
      <f>IF(G80&lt;&gt;"",IF(G80="2280","Wareneingang",IF(G80="2400","Warenausgang",IF(G80="2800","Zahlungseingang","Zahlungsausgang"))),"")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80" start="0" length="0">
    <dxf>
      <border outline="0">
        <bottom style="thin">
          <color indexed="64"/>
        </bottom>
      </border>
    </dxf>
  </rfmt>
  <rfmt sheetId="4" sqref="N80" start="0" length="0">
    <dxf>
      <border outline="0">
        <right style="thin">
          <color indexed="64"/>
        </right>
        <bottom style="thin">
          <color indexed="64"/>
        </bottom>
      </border>
    </dxf>
  </rfmt>
  <rcc rId="527" sId="4" odxf="1" dxf="1">
    <oc r="K81">
      <f>SUM(H81:H83)-SUM(I81:I83)</f>
    </oc>
    <nc r="K81">
      <f>SUM(H81:H83)-SUM(I81:I83)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28" sId="4" odxf="1" dxf="1">
    <oc r="L81">
      <f>IF(G81&lt;&gt;"",IF(G81="2280","Wareneingang",IF(G81="2400","Warenausgang",IF(G81="2800","Zahlungseingang","Zahlungsausgang"))),"")</f>
    </oc>
    <nc r="L81">
      <f>IF(G81&lt;&gt;"",IF(G81="2280","Wareneingang",IF(G81="2400","Warenausgang",IF(G81="2800","Zahlungseingang","Zahlungsausgang"))),"")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81" start="0" length="0">
    <dxf>
      <border outline="0">
        <top style="thin">
          <color indexed="64"/>
        </top>
      </border>
    </dxf>
  </rfmt>
  <rcc rId="529" sId="4" odxf="1" dxf="1">
    <oc r="N81">
      <f>IF(L81&lt;&gt;"",E81,"")</f>
    </oc>
    <nc r="N81">
      <f>IF(L81&lt;&gt;"",E81,"")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82" start="0" length="0">
    <dxf>
      <border outline="0">
        <left style="thin">
          <color indexed="64"/>
        </left>
      </border>
    </dxf>
  </rfmt>
  <rfmt sheetId="4" sqref="L82" start="0" length="0">
    <dxf/>
  </rfmt>
  <rfmt sheetId="4" sqref="M82" start="0" length="0">
    <dxf/>
  </rfmt>
  <rfmt sheetId="4" sqref="N82" start="0" length="0">
    <dxf>
      <border outline="0">
        <right style="thin">
          <color indexed="64"/>
        </right>
      </border>
    </dxf>
  </rfmt>
  <rfmt sheetId="4" sqref="K83" start="0" length="0">
    <dxf>
      <border outline="0">
        <left style="thin">
          <color indexed="64"/>
        </left>
        <bottom style="thin">
          <color indexed="64"/>
        </bottom>
      </border>
    </dxf>
  </rfmt>
  <rcc rId="530" sId="4" odxf="1" dxf="1">
    <oc r="L83">
      <f>IF(G83&lt;&gt;"",IF(G83="2280","Wareneingang",IF(G83="2400","Warenausgang",IF(G83="2800","Zahlungseingang","Zahlungsausgang"))),"")</f>
    </oc>
    <nc r="L83">
      <f>IF(G83&lt;&gt;"",IF(G83="2280","Wareneingang",IF(G83="2400","Warenausgang",IF(G83="2800","Zahlungseingang","Zahlungsausgang"))),"")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83" start="0" length="0">
    <dxf>
      <border outline="0">
        <bottom style="thin">
          <color indexed="64"/>
        </bottom>
      </border>
    </dxf>
  </rfmt>
  <rfmt sheetId="4" sqref="N83" start="0" length="0">
    <dxf>
      <border outline="0">
        <right style="thin">
          <color indexed="64"/>
        </right>
        <bottom style="thin">
          <color indexed="64"/>
        </bottom>
      </border>
    </dxf>
  </rfmt>
  <rcc rId="531" sId="4" odxf="1" dxf="1">
    <oc r="K84">
      <f>SUM(H84:H86)-SUM(I84:I86)</f>
    </oc>
    <nc r="K84">
      <f>SUM(H84:H86)-SUM(I84:I86)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32" sId="4" odxf="1" dxf="1">
    <oc r="L84">
      <f>IF(G84&lt;&gt;"",IF(G84="2280","Wareneingang",IF(G84="2400","Warenausgang",IF(G84="2800","Zahlungseingang","Zahlungsausgang"))),"")</f>
    </oc>
    <nc r="L84">
      <f>IF(G84&lt;&gt;"",IF(G84="2280","Wareneingang",IF(G84="2400","Warenausgang",IF(G84="2800","Zahlungseingang","Zahlungsausgang"))),"")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84" start="0" length="0">
    <dxf>
      <border outline="0">
        <top style="thin">
          <color indexed="64"/>
        </top>
      </border>
    </dxf>
  </rfmt>
  <rcc rId="533" sId="4" odxf="1" dxf="1">
    <oc r="N84">
      <f>IF(L84&lt;&gt;"",E84,"")</f>
    </oc>
    <nc r="N84">
      <f>IF(L84&lt;&gt;"",E84,"")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85" start="0" length="0">
    <dxf>
      <border outline="0">
        <left style="thin">
          <color indexed="64"/>
        </left>
      </border>
    </dxf>
  </rfmt>
  <rfmt sheetId="4" sqref="L85" start="0" length="0">
    <dxf/>
  </rfmt>
  <rfmt sheetId="4" sqref="M85" start="0" length="0">
    <dxf/>
  </rfmt>
  <rfmt sheetId="4" sqref="N85" start="0" length="0">
    <dxf>
      <border outline="0">
        <right style="thin">
          <color indexed="64"/>
        </right>
      </border>
    </dxf>
  </rfmt>
  <rfmt sheetId="4" sqref="K86" start="0" length="0">
    <dxf>
      <border outline="0">
        <left style="thin">
          <color indexed="64"/>
        </left>
        <bottom style="thin">
          <color indexed="64"/>
        </bottom>
      </border>
    </dxf>
  </rfmt>
  <rcc rId="534" sId="4" odxf="1" dxf="1">
    <oc r="L86">
      <f>IF(G86&lt;&gt;"",IF(G86="2280","Wareneingang",IF(G86="2400","Warenausgang",IF(G86="2800","Zahlungseingang","Zahlungsausgang"))),"")</f>
    </oc>
    <nc r="L86">
      <f>IF(G86&lt;&gt;"",IF(G86="2280","Wareneingang",IF(G86="2400","Warenausgang",IF(G86="2800","Zahlungseingang","Zahlungsausgang"))),"")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86" start="0" length="0">
    <dxf>
      <border outline="0">
        <bottom style="thin">
          <color indexed="64"/>
        </bottom>
      </border>
    </dxf>
  </rfmt>
  <rfmt sheetId="4" sqref="N86" start="0" length="0">
    <dxf>
      <border outline="0">
        <right style="thin">
          <color indexed="64"/>
        </right>
        <bottom style="thin">
          <color indexed="64"/>
        </bottom>
      </border>
    </dxf>
  </rfmt>
  <rcc rId="535" sId="4" odxf="1" dxf="1">
    <oc r="K87">
      <f>SUM(H87:H89)-SUM(I87:I89)</f>
    </oc>
    <nc r="K87">
      <f>SUM(H87:H89)-SUM(I87:I89)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36" sId="4" odxf="1" dxf="1">
    <oc r="L87">
      <f>IF(G87&lt;&gt;"",IF(G87="2280","Wareneingang",IF(G87="2400","Warenausgang",IF(G87="2800","Zahlungseingang","Zahlungsausgang"))),"")</f>
    </oc>
    <nc r="L87">
      <f>IF(G87&lt;&gt;"",IF(G87="2280","Wareneingang",IF(G87="2400","Warenausgang",IF(G87="2800","Zahlungseingang","Zahlungsausgang"))),"")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87" start="0" length="0">
    <dxf>
      <border outline="0">
        <top style="thin">
          <color indexed="64"/>
        </top>
      </border>
    </dxf>
  </rfmt>
  <rcc rId="537" sId="4" odxf="1" dxf="1">
    <oc r="N87">
      <f>IF(L87&lt;&gt;"",E87,"")</f>
    </oc>
    <nc r="N87">
      <f>IF(L87&lt;&gt;"",E87,"")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88" start="0" length="0">
    <dxf>
      <border outline="0">
        <left style="thin">
          <color indexed="64"/>
        </left>
      </border>
    </dxf>
  </rfmt>
  <rfmt sheetId="4" sqref="L88" start="0" length="0">
    <dxf/>
  </rfmt>
  <rfmt sheetId="4" sqref="M88" start="0" length="0">
    <dxf/>
  </rfmt>
  <rfmt sheetId="4" sqref="N88" start="0" length="0">
    <dxf>
      <border outline="0">
        <right style="thin">
          <color indexed="64"/>
        </right>
      </border>
    </dxf>
  </rfmt>
  <rfmt sheetId="4" sqref="K89" start="0" length="0">
    <dxf>
      <border outline="0">
        <left style="thin">
          <color indexed="64"/>
        </left>
        <bottom style="thin">
          <color indexed="64"/>
        </bottom>
      </border>
    </dxf>
  </rfmt>
  <rcc rId="538" sId="4" odxf="1" dxf="1">
    <oc r="L89">
      <f>IF(G89&lt;&gt;"",IF(G89="2280","Wareneingang",IF(G89="2400","Warenausgang",IF(G89="2800","Zahlungseingang","Zahlungsausgang"))),"")</f>
    </oc>
    <nc r="L89">
      <f>IF(G89&lt;&gt;"",IF(G89="2280","Wareneingang",IF(G89="2400","Warenausgang",IF(G89="2800","Zahlungseingang","Zahlungsausgang"))),"")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89" start="0" length="0">
    <dxf>
      <border outline="0">
        <bottom style="thin">
          <color indexed="64"/>
        </bottom>
      </border>
    </dxf>
  </rfmt>
  <rfmt sheetId="4" sqref="N89" start="0" length="0">
    <dxf>
      <border outline="0">
        <right style="thin">
          <color indexed="64"/>
        </right>
        <bottom style="thin">
          <color indexed="64"/>
        </bottom>
      </border>
    </dxf>
  </rfmt>
  <rcc rId="539" sId="4" odxf="1" dxf="1">
    <oc r="K90">
      <f>SUM(H90:H92)-SUM(I90:I92)</f>
    </oc>
    <nc r="K90">
      <f>SUM(H90:H92)-SUM(I90:I92)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40" sId="4" odxf="1" dxf="1">
    <oc r="L90">
      <f>IF(G90&lt;&gt;"",IF(G90="2280","Wareneingang",IF(G90="2400","Warenausgang",IF(G90="2800","Zahlungseingang","Zahlungsausgang"))),"")</f>
    </oc>
    <nc r="L90">
      <f>IF(G90&lt;&gt;"",IF(G90="2280","Wareneingang",IF(G90="2400","Warenausgang",IF(G90="2800","Zahlungseingang","Zahlungsausgang"))),"")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90" start="0" length="0">
    <dxf>
      <border outline="0">
        <top style="thin">
          <color indexed="64"/>
        </top>
      </border>
    </dxf>
  </rfmt>
  <rcc rId="541" sId="4" odxf="1" dxf="1">
    <oc r="N90">
      <f>IF(L90&lt;&gt;"",E90,"")</f>
    </oc>
    <nc r="N90">
      <f>IF(L90&lt;&gt;"",E90,"")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91" start="0" length="0">
    <dxf>
      <border outline="0">
        <left style="thin">
          <color indexed="64"/>
        </left>
      </border>
    </dxf>
  </rfmt>
  <rfmt sheetId="4" sqref="L91" start="0" length="0">
    <dxf/>
  </rfmt>
  <rfmt sheetId="4" sqref="M91" start="0" length="0">
    <dxf/>
  </rfmt>
  <rfmt sheetId="4" sqref="N91" start="0" length="0">
    <dxf>
      <border outline="0">
        <right style="thin">
          <color indexed="64"/>
        </right>
      </border>
    </dxf>
  </rfmt>
  <rfmt sheetId="4" sqref="K92" start="0" length="0">
    <dxf>
      <border outline="0">
        <left style="thin">
          <color indexed="64"/>
        </left>
        <bottom style="thin">
          <color indexed="64"/>
        </bottom>
      </border>
    </dxf>
  </rfmt>
  <rcc rId="542" sId="4" odxf="1" dxf="1">
    <oc r="L92">
      <f>IF(G92&lt;&gt;"",IF(G92="2280","Wareneingang",IF(G92="2400","Warenausgang",IF(G92="2800","Zahlungseingang","Zahlungsausgang"))),"")</f>
    </oc>
    <nc r="L92">
      <f>IF(G92&lt;&gt;"",IF(G92="2280","Wareneingang",IF(G92="2400","Warenausgang",IF(G92="2800","Zahlungseingang","Zahlungsausgang"))),"")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92" start="0" length="0">
    <dxf>
      <border outline="0">
        <bottom style="thin">
          <color indexed="64"/>
        </bottom>
      </border>
    </dxf>
  </rfmt>
  <rfmt sheetId="4" sqref="N92" start="0" length="0">
    <dxf>
      <border outline="0">
        <right style="thin">
          <color indexed="64"/>
        </right>
        <bottom style="thin">
          <color indexed="64"/>
        </bottom>
      </border>
    </dxf>
  </rfmt>
  <rcc rId="543" sId="4" odxf="1" dxf="1">
    <oc r="K93">
      <f>SUM(H93:H95)-SUM(I93:I95)</f>
    </oc>
    <nc r="K93">
      <f>SUM(H93:H95)-SUM(I93:I95)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44" sId="4" odxf="1" dxf="1">
    <oc r="L93">
      <f>IF(G93&lt;&gt;"",IF(G93="2280","Wareneingang",IF(G93="2400","Warenausgang",IF(G93="2800","Zahlungseingang","Zahlungsausgang"))),"")</f>
    </oc>
    <nc r="L93">
      <f>IF(G93&lt;&gt;"",IF(G93="2280","Wareneingang",IF(G93="2400","Warenausgang",IF(G93="2800","Zahlungseingang","Zahlungsausgang"))),"")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93" start="0" length="0">
    <dxf>
      <border outline="0">
        <top style="thin">
          <color indexed="64"/>
        </top>
      </border>
    </dxf>
  </rfmt>
  <rcc rId="545" sId="4" odxf="1" dxf="1">
    <oc r="N93">
      <f>IF(L93&lt;&gt;"",E93,"")</f>
    </oc>
    <nc r="N93">
      <f>IF(L93&lt;&gt;"",E93,"")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94" start="0" length="0">
    <dxf>
      <border outline="0">
        <left style="thin">
          <color indexed="64"/>
        </left>
      </border>
    </dxf>
  </rfmt>
  <rfmt sheetId="4" sqref="L94" start="0" length="0">
    <dxf/>
  </rfmt>
  <rfmt sheetId="4" sqref="M94" start="0" length="0">
    <dxf/>
  </rfmt>
  <rfmt sheetId="4" sqref="N94" start="0" length="0">
    <dxf>
      <border outline="0">
        <right style="thin">
          <color indexed="64"/>
        </right>
      </border>
    </dxf>
  </rfmt>
  <rfmt sheetId="4" sqref="K95" start="0" length="0">
    <dxf>
      <border outline="0">
        <left style="thin">
          <color indexed="64"/>
        </left>
        <bottom style="thin">
          <color indexed="64"/>
        </bottom>
      </border>
    </dxf>
  </rfmt>
  <rcc rId="546" sId="4" odxf="1" dxf="1">
    <oc r="L95">
      <f>IF(G95&lt;&gt;"",IF(G95="2280","Wareneingang",IF(G95="2400","Warenausgang",IF(G95="2800","Zahlungseingang","Zahlungsausgang"))),"")</f>
    </oc>
    <nc r="L95">
      <f>IF(G95&lt;&gt;"",IF(G95="2280","Wareneingang",IF(G95="2400","Warenausgang",IF(G95="2800","Zahlungseingang","Zahlungsausgang"))),"")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95" start="0" length="0">
    <dxf>
      <border outline="0">
        <bottom style="thin">
          <color indexed="64"/>
        </bottom>
      </border>
    </dxf>
  </rfmt>
  <rfmt sheetId="4" sqref="N95" start="0" length="0">
    <dxf>
      <border outline="0">
        <right style="thin">
          <color indexed="64"/>
        </right>
        <bottom style="thin">
          <color indexed="64"/>
        </bottom>
      </border>
    </dxf>
  </rfmt>
  <rcc rId="547" sId="4" odxf="1" dxf="1">
    <oc r="K96">
      <f>SUM(H96:H98)-SUM(I96:I98)</f>
    </oc>
    <nc r="K96">
      <f>SUM(H96:H98)-SUM(I96:I98)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48" sId="4" odxf="1" dxf="1">
    <oc r="L96">
      <f>IF(G96&lt;&gt;"",IF(G96="2280","Wareneingang",IF(G96="2400","Warenausgang",IF(G96="2800","Zahlungseingang","Zahlungsausgang"))),"")</f>
    </oc>
    <nc r="L96">
      <f>IF(G96&lt;&gt;"",IF(G96="2280","Wareneingang",IF(G96="2400","Warenausgang",IF(G96="2800","Zahlungseingang","Zahlungsausgang"))),"")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96" start="0" length="0">
    <dxf>
      <border outline="0">
        <top style="thin">
          <color indexed="64"/>
        </top>
      </border>
    </dxf>
  </rfmt>
  <rcc rId="549" sId="4" odxf="1" dxf="1">
    <oc r="N96">
      <f>IF(L96&lt;&gt;"",E96,"")</f>
    </oc>
    <nc r="N96">
      <f>IF(L96&lt;&gt;"",E96,"")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97" start="0" length="0">
    <dxf>
      <border outline="0">
        <left style="thin">
          <color indexed="64"/>
        </left>
      </border>
    </dxf>
  </rfmt>
  <rfmt sheetId="4" sqref="L97" start="0" length="0">
    <dxf/>
  </rfmt>
  <rfmt sheetId="4" sqref="M97" start="0" length="0">
    <dxf/>
  </rfmt>
  <rfmt sheetId="4" sqref="N97" start="0" length="0">
    <dxf>
      <border outline="0">
        <right style="thin">
          <color indexed="64"/>
        </right>
      </border>
    </dxf>
  </rfmt>
  <rfmt sheetId="4" sqref="K98" start="0" length="0">
    <dxf>
      <border outline="0">
        <left style="thin">
          <color indexed="64"/>
        </left>
        <bottom style="thin">
          <color indexed="64"/>
        </bottom>
      </border>
    </dxf>
  </rfmt>
  <rcc rId="550" sId="4" odxf="1" dxf="1">
    <oc r="L98">
      <f>IF(G98&lt;&gt;"",IF(G98="2280","Wareneingang",IF(G98="2400","Warenausgang",IF(G98="2800","Zahlungseingang","Zahlungsausgang"))),"")</f>
    </oc>
    <nc r="L98">
      <f>IF(G98&lt;&gt;"",IF(G98="2280","Wareneingang",IF(G98="2400","Warenausgang",IF(G98="2800","Zahlungseingang","Zahlungsausgang"))),"")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98" start="0" length="0">
    <dxf>
      <border outline="0">
        <bottom style="thin">
          <color indexed="64"/>
        </bottom>
      </border>
    </dxf>
  </rfmt>
  <rfmt sheetId="4" sqref="N98" start="0" length="0">
    <dxf>
      <border outline="0">
        <right style="thin">
          <color indexed="64"/>
        </right>
        <bottom style="thin">
          <color indexed="64"/>
        </bottom>
      </border>
    </dxf>
  </rfmt>
  <rcc rId="551" sId="4" odxf="1" dxf="1">
    <oc r="K99">
      <f>SUM(H99:H101)-SUM(I99:I101)</f>
    </oc>
    <nc r="K99">
      <f>SUM(H99:H101)-SUM(I99:I101)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52" sId="4" odxf="1" dxf="1">
    <oc r="L99">
      <f>IF(G99&lt;&gt;"",IF(G99="2280","Wareneingang",IF(G99="2400","Warenausgang",IF(G99="2800","Zahlungseingang","Zahlungsausgang"))),"")</f>
    </oc>
    <nc r="L99">
      <f>IF(G99&lt;&gt;"",IF(G99="2280","Wareneingang",IF(G99="2400","Warenausgang",IF(G99="2800","Zahlungseingang","Zahlungsausgang"))),"")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99" start="0" length="0">
    <dxf>
      <border outline="0">
        <top style="thin">
          <color indexed="64"/>
        </top>
      </border>
    </dxf>
  </rfmt>
  <rcc rId="553" sId="4" odxf="1" dxf="1">
    <oc r="N99">
      <f>IF(L99&lt;&gt;"",E99,"")</f>
    </oc>
    <nc r="N99">
      <f>IF(L99&lt;&gt;"",E99,"")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00" start="0" length="0">
    <dxf>
      <border outline="0">
        <left style="thin">
          <color indexed="64"/>
        </left>
      </border>
    </dxf>
  </rfmt>
  <rfmt sheetId="4" sqref="L100" start="0" length="0">
    <dxf/>
  </rfmt>
  <rfmt sheetId="4" sqref="M100" start="0" length="0">
    <dxf/>
  </rfmt>
  <rfmt sheetId="4" sqref="N100" start="0" length="0">
    <dxf>
      <border outline="0">
        <right style="thin">
          <color indexed="64"/>
        </right>
      </border>
    </dxf>
  </rfmt>
  <rfmt sheetId="4" sqref="K101" start="0" length="0">
    <dxf>
      <border outline="0">
        <left style="thin">
          <color indexed="64"/>
        </left>
        <bottom style="thin">
          <color indexed="64"/>
        </bottom>
      </border>
    </dxf>
  </rfmt>
  <rcc rId="554" sId="4" odxf="1" dxf="1">
    <oc r="L101">
      <f>IF(G101&lt;&gt;"",IF(G101="2280","Wareneingang",IF(G101="2400","Warenausgang",IF(G101="2800","Zahlungseingang","Zahlungsausgang"))),"")</f>
    </oc>
    <nc r="L101">
      <f>IF(G101&lt;&gt;"",IF(G101="2280","Wareneingang",IF(G101="2400","Warenausgang",IF(G101="2800","Zahlungseingang","Zahlungsausgang"))),"")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01" start="0" length="0">
    <dxf>
      <border outline="0">
        <bottom style="thin">
          <color indexed="64"/>
        </bottom>
      </border>
    </dxf>
  </rfmt>
  <rfmt sheetId="4" sqref="N101" start="0" length="0">
    <dxf>
      <border outline="0">
        <right style="thin">
          <color indexed="64"/>
        </right>
        <bottom style="thin">
          <color indexed="64"/>
        </bottom>
      </border>
    </dxf>
  </rfmt>
  <rcc rId="555" sId="4" odxf="1" dxf="1">
    <oc r="K102">
      <f>SUM(H102:H104)-SUM(I102:I104)</f>
    </oc>
    <nc r="K102">
      <f>SUM(H102:H104)-SUM(I102:I104)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56" sId="4" odxf="1" dxf="1">
    <oc r="L102">
      <f>IF(G102&lt;&gt;"",IF(G102="2280","Wareneingang",IF(G102="2400","Warenausgang",IF(G102="2800","Zahlungseingang","Zahlungsausgang"))),"")</f>
    </oc>
    <nc r="L102">
      <f>IF(G102&lt;&gt;"",IF(G102="2280","Wareneingang",IF(G102="2400","Warenausgang",IF(G102="2800","Zahlungseingang","Zahlungsausgang"))),"")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102" start="0" length="0">
    <dxf>
      <border outline="0">
        <top style="thin">
          <color indexed="64"/>
        </top>
      </border>
    </dxf>
  </rfmt>
  <rcc rId="557" sId="4" odxf="1" dxf="1">
    <oc r="N102">
      <f>IF(L102&lt;&gt;"",E102,"")</f>
    </oc>
    <nc r="N102">
      <f>IF(L102&lt;&gt;"",E102,"")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03" start="0" length="0">
    <dxf>
      <border outline="0">
        <left style="thin">
          <color indexed="64"/>
        </left>
      </border>
    </dxf>
  </rfmt>
  <rfmt sheetId="4" sqref="L103" start="0" length="0">
    <dxf/>
  </rfmt>
  <rfmt sheetId="4" sqref="M103" start="0" length="0">
    <dxf/>
  </rfmt>
  <rfmt sheetId="4" sqref="N103" start="0" length="0">
    <dxf>
      <border outline="0">
        <right style="thin">
          <color indexed="64"/>
        </right>
      </border>
    </dxf>
  </rfmt>
  <rfmt sheetId="4" sqref="K104" start="0" length="0">
    <dxf>
      <border outline="0">
        <left style="thin">
          <color indexed="64"/>
        </left>
        <bottom style="thin">
          <color indexed="64"/>
        </bottom>
      </border>
    </dxf>
  </rfmt>
  <rcc rId="558" sId="4" odxf="1" dxf="1">
    <oc r="L104">
      <f>IF(G104&lt;&gt;"",IF(G104="2280","Wareneingang",IF(G104="2400","Warenausgang",IF(G104="2800","Zahlungseingang","Zahlungsausgang"))),"")</f>
    </oc>
    <nc r="L104">
      <f>IF(G104&lt;&gt;"",IF(G104="2280","Wareneingang",IF(G104="2400","Warenausgang",IF(G104="2800","Zahlungseingang","Zahlungsausgang"))),"")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04" start="0" length="0">
    <dxf>
      <border outline="0">
        <bottom style="thin">
          <color indexed="64"/>
        </bottom>
      </border>
    </dxf>
  </rfmt>
  <rfmt sheetId="4" sqref="N104" start="0" length="0">
    <dxf>
      <border outline="0">
        <right style="thin">
          <color indexed="64"/>
        </right>
        <bottom style="thin">
          <color indexed="64"/>
        </bottom>
      </border>
    </dxf>
  </rfmt>
  <rcc rId="559" sId="4" odxf="1" dxf="1">
    <oc r="K105">
      <f>SUM(H105:H107)-SUM(I105:I107)</f>
    </oc>
    <nc r="K105">
      <f>SUM(H105:H107)-SUM(I105:I107)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60" sId="4" odxf="1" dxf="1">
    <oc r="L105">
      <f>IF(G105&lt;&gt;"",IF(G105="2280","Wareneingang",IF(G105="2400","Warenausgang",IF(G105="2800","Zahlungseingang","Zahlungsausgang"))),"")</f>
    </oc>
    <nc r="L105">
      <f>IF(G105&lt;&gt;"",IF(G105="2280","Wareneingang",IF(G105="2400","Warenausgang",IF(G105="2800","Zahlungseingang","Zahlungsausgang"))),"")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105" start="0" length="0">
    <dxf>
      <border outline="0">
        <top style="thin">
          <color indexed="64"/>
        </top>
      </border>
    </dxf>
  </rfmt>
  <rcc rId="561" sId="4" odxf="1" dxf="1">
    <oc r="N105">
      <f>IF(L105&lt;&gt;"",E105,"")</f>
    </oc>
    <nc r="N105">
      <f>IF(L105&lt;&gt;"",E105,"")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06" start="0" length="0">
    <dxf>
      <border outline="0">
        <left style="thin">
          <color indexed="64"/>
        </left>
      </border>
    </dxf>
  </rfmt>
  <rfmt sheetId="4" sqref="L106" start="0" length="0">
    <dxf/>
  </rfmt>
  <rfmt sheetId="4" sqref="M106" start="0" length="0">
    <dxf/>
  </rfmt>
  <rfmt sheetId="4" sqref="N106" start="0" length="0">
    <dxf>
      <border outline="0">
        <right style="thin">
          <color indexed="64"/>
        </right>
      </border>
    </dxf>
  </rfmt>
  <rfmt sheetId="4" sqref="K107" start="0" length="0">
    <dxf>
      <border outline="0">
        <left style="thin">
          <color indexed="64"/>
        </left>
        <bottom style="thin">
          <color indexed="64"/>
        </bottom>
      </border>
    </dxf>
  </rfmt>
  <rcc rId="562" sId="4" odxf="1" dxf="1">
    <oc r="L107">
      <f>IF(G107&lt;&gt;"",IF(G107="2280","Wareneingang",IF(G107="2400","Warenausgang",IF(G107="2800","Zahlungseingang","Zahlungsausgang"))),"")</f>
    </oc>
    <nc r="L107">
      <f>IF(G107&lt;&gt;"",IF(G107="2280","Wareneingang",IF(G107="2400","Warenausgang",IF(G107="2800","Zahlungseingang","Zahlungsausgang"))),"")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07" start="0" length="0">
    <dxf>
      <border outline="0">
        <bottom style="thin">
          <color indexed="64"/>
        </bottom>
      </border>
    </dxf>
  </rfmt>
  <rfmt sheetId="4" sqref="N107" start="0" length="0">
    <dxf>
      <border outline="0">
        <right style="thin">
          <color indexed="64"/>
        </right>
        <bottom style="thin">
          <color indexed="64"/>
        </bottom>
      </border>
    </dxf>
  </rfmt>
  <rcc rId="563" sId="4" odxf="1" dxf="1">
    <oc r="K108">
      <f>SUM(H108:H110)-SUM(I108:I110)</f>
    </oc>
    <nc r="K108">
      <f>SUM(H108:H110)-SUM(I108:I110)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64" sId="4" odxf="1" dxf="1">
    <oc r="L108">
      <f>IF(G108&lt;&gt;"",IF(G108="2280","Wareneingang",IF(G108="2400","Warenausgang",IF(G108="2800","Zahlungseingang","Zahlungsausgang"))),"")</f>
    </oc>
    <nc r="L108">
      <f>IF(G108&lt;&gt;"",IF(G108="2280","Wareneingang",IF(G108="2400","Warenausgang",IF(G108="2800","Zahlungseingang","Zahlungsausgang"))),"")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108" start="0" length="0">
    <dxf>
      <border outline="0">
        <top style="thin">
          <color indexed="64"/>
        </top>
      </border>
    </dxf>
  </rfmt>
  <rcc rId="565" sId="4" odxf="1" dxf="1">
    <oc r="N108">
      <f>IF(L108&lt;&gt;"",E108,"")</f>
    </oc>
    <nc r="N108">
      <f>IF(L108&lt;&gt;"",E108,"")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09" start="0" length="0">
    <dxf>
      <border outline="0">
        <left style="thin">
          <color indexed="64"/>
        </left>
      </border>
    </dxf>
  </rfmt>
  <rfmt sheetId="4" sqref="L109" start="0" length="0">
    <dxf/>
  </rfmt>
  <rfmt sheetId="4" sqref="M109" start="0" length="0">
    <dxf/>
  </rfmt>
  <rfmt sheetId="4" sqref="N109" start="0" length="0">
    <dxf>
      <border outline="0">
        <right style="thin">
          <color indexed="64"/>
        </right>
      </border>
    </dxf>
  </rfmt>
  <rfmt sheetId="4" sqref="K110" start="0" length="0">
    <dxf>
      <border outline="0">
        <left style="thin">
          <color indexed="64"/>
        </left>
        <bottom style="thin">
          <color indexed="64"/>
        </bottom>
      </border>
    </dxf>
  </rfmt>
  <rcc rId="566" sId="4" odxf="1" dxf="1">
    <oc r="L110">
      <f>IF(G110&lt;&gt;"",IF(G110="2280","Wareneingang",IF(G110="2400","Warenausgang",IF(G110="2800","Zahlungseingang","Zahlungsausgang"))),"")</f>
    </oc>
    <nc r="L110">
      <f>IF(G110&lt;&gt;"",IF(G110="2280","Wareneingang",IF(G110="2400","Warenausgang",IF(G110="2800","Zahlungseingang","Zahlungsausgang"))),"")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10" start="0" length="0">
    <dxf>
      <border outline="0">
        <bottom style="thin">
          <color indexed="64"/>
        </bottom>
      </border>
    </dxf>
  </rfmt>
  <rfmt sheetId="4" sqref="N110" start="0" length="0">
    <dxf>
      <border outline="0">
        <right style="thin">
          <color indexed="64"/>
        </right>
        <bottom style="thin">
          <color indexed="64"/>
        </bottom>
      </border>
    </dxf>
  </rfmt>
  <rcc rId="567" sId="4" odxf="1" dxf="1">
    <oc r="K111">
      <f>SUM(H111:H113)-SUM(I111:I113)</f>
    </oc>
    <nc r="K111">
      <f>SUM(H111:H113)-SUM(I111:I113)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68" sId="4" odxf="1" dxf="1">
    <oc r="L111">
      <f>IF(G111&lt;&gt;"",IF(G111="2280","Wareneingang",IF(G111="2400","Warenausgang",IF(G111="2800","Zahlungseingang","Zahlungsausgang"))),"")</f>
    </oc>
    <nc r="L111">
      <f>IF(G111&lt;&gt;"",IF(G111="2280","Wareneingang",IF(G111="2400","Warenausgang",IF(G111="2800","Zahlungseingang","Zahlungsausgang"))),"")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111" start="0" length="0">
    <dxf>
      <border outline="0">
        <top style="thin">
          <color indexed="64"/>
        </top>
      </border>
    </dxf>
  </rfmt>
  <rcc rId="569" sId="4" odxf="1" dxf="1">
    <oc r="N111">
      <f>IF(L111&lt;&gt;"",E111,"")</f>
    </oc>
    <nc r="N111">
      <f>IF(L111&lt;&gt;"",E111,"")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12" start="0" length="0">
    <dxf>
      <border outline="0">
        <left style="thin">
          <color indexed="64"/>
        </left>
      </border>
    </dxf>
  </rfmt>
  <rfmt sheetId="4" sqref="L112" start="0" length="0">
    <dxf/>
  </rfmt>
  <rfmt sheetId="4" sqref="M112" start="0" length="0">
    <dxf/>
  </rfmt>
  <rfmt sheetId="4" sqref="N112" start="0" length="0">
    <dxf>
      <border outline="0">
        <right style="thin">
          <color indexed="64"/>
        </right>
      </border>
    </dxf>
  </rfmt>
  <rfmt sheetId="4" sqref="K113" start="0" length="0">
    <dxf>
      <border outline="0">
        <left style="thin">
          <color indexed="64"/>
        </left>
        <bottom style="thin">
          <color indexed="64"/>
        </bottom>
      </border>
    </dxf>
  </rfmt>
  <rcc rId="570" sId="4" odxf="1" dxf="1">
    <oc r="L113">
      <f>IF(G113&lt;&gt;"",IF(G113="2280","Wareneingang",IF(G113="2400","Warenausgang",IF(G113="2800","Zahlungseingang","Zahlungsausgang"))),"")</f>
    </oc>
    <nc r="L113">
      <f>IF(G113&lt;&gt;"",IF(G113="2280","Wareneingang",IF(G113="2400","Warenausgang",IF(G113="2800","Zahlungseingang","Zahlungsausgang"))),"")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13" start="0" length="0">
    <dxf>
      <border outline="0">
        <bottom style="thin">
          <color indexed="64"/>
        </bottom>
      </border>
    </dxf>
  </rfmt>
  <rfmt sheetId="4" sqref="N113" start="0" length="0">
    <dxf>
      <border outline="0">
        <right style="thin">
          <color indexed="64"/>
        </right>
        <bottom style="thin">
          <color indexed="64"/>
        </bottom>
      </border>
    </dxf>
  </rfmt>
  <rcc rId="571" sId="4" odxf="1" dxf="1">
    <oc r="K114">
      <f>SUM(H114:H116)-SUM(I114:I116)</f>
    </oc>
    <nc r="K114">
      <f>SUM(H114:H116)-SUM(I114:I116)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72" sId="4" odxf="1" dxf="1">
    <oc r="L114">
      <f>IF(G114&lt;&gt;"",IF(G114="2280","Wareneingang",IF(G114="2400","Warenausgang",IF(G114="2800","Zahlungseingang","Zahlungsausgang"))),"")</f>
    </oc>
    <nc r="L114">
      <f>IF(G114&lt;&gt;"",IF(G114="2280","Wareneingang",IF(G114="2400","Warenausgang",IF(G114="2800","Zahlungseingang","Zahlungsausgang"))),"")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114" start="0" length="0">
    <dxf>
      <border outline="0">
        <top style="thin">
          <color indexed="64"/>
        </top>
      </border>
    </dxf>
  </rfmt>
  <rcc rId="573" sId="4" odxf="1" dxf="1">
    <oc r="N114">
      <f>IF(L114&lt;&gt;"",E114,"")</f>
    </oc>
    <nc r="N114">
      <f>IF(L114&lt;&gt;"",E114,"")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15" start="0" length="0">
    <dxf>
      <border outline="0">
        <left style="thin">
          <color indexed="64"/>
        </left>
      </border>
    </dxf>
  </rfmt>
  <rfmt sheetId="4" sqref="L115" start="0" length="0">
    <dxf/>
  </rfmt>
  <rfmt sheetId="4" sqref="M115" start="0" length="0">
    <dxf/>
  </rfmt>
  <rfmt sheetId="4" sqref="N115" start="0" length="0">
    <dxf>
      <border outline="0">
        <right style="thin">
          <color indexed="64"/>
        </right>
      </border>
    </dxf>
  </rfmt>
  <rfmt sheetId="4" sqref="K116" start="0" length="0">
    <dxf>
      <border outline="0">
        <left style="thin">
          <color indexed="64"/>
        </left>
        <bottom style="thin">
          <color indexed="64"/>
        </bottom>
      </border>
    </dxf>
  </rfmt>
  <rcc rId="574" sId="4" odxf="1" dxf="1">
    <oc r="L116">
      <f>IF(G116&lt;&gt;"",IF(G116="2280","Wareneingang",IF(G116="2400","Warenausgang",IF(G116="2800","Zahlungseingang","Zahlungsausgang"))),"")</f>
    </oc>
    <nc r="L116">
      <f>IF(G116&lt;&gt;"",IF(G116="2280","Wareneingang",IF(G116="2400","Warenausgang",IF(G116="2800","Zahlungseingang","Zahlungsausgang"))),"")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16" start="0" length="0">
    <dxf>
      <border outline="0">
        <bottom style="thin">
          <color indexed="64"/>
        </bottom>
      </border>
    </dxf>
  </rfmt>
  <rfmt sheetId="4" sqref="N116" start="0" length="0">
    <dxf>
      <border outline="0">
        <right style="thin">
          <color indexed="64"/>
        </right>
        <bottom style="thin">
          <color indexed="64"/>
        </bottom>
      </border>
    </dxf>
  </rfmt>
  <rcc rId="575" sId="4" odxf="1" dxf="1">
    <oc r="K117">
      <f>SUM(H117:H119)-SUM(I117:I119)</f>
    </oc>
    <nc r="K117">
      <f>SUM(H117:H119)-SUM(I117:I119)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76" sId="4" odxf="1" dxf="1">
    <oc r="L117">
      <f>IF(G117&lt;&gt;"",IF(G117="2280","Wareneingang",IF(G117="2400","Warenausgang",IF(G117="2800","Zahlungseingang","Zahlungsausgang"))),"")</f>
    </oc>
    <nc r="L117">
      <f>IF(G117&lt;&gt;"",IF(G117="2280","Wareneingang",IF(G117="2400","Warenausgang",IF(G117="2800","Zahlungseingang","Zahlungsausgang"))),"")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117" start="0" length="0">
    <dxf>
      <border outline="0">
        <top style="thin">
          <color indexed="64"/>
        </top>
      </border>
    </dxf>
  </rfmt>
  <rcc rId="577" sId="4" odxf="1" dxf="1">
    <oc r="N117">
      <f>IF(L117&lt;&gt;"",E117,"")</f>
    </oc>
    <nc r="N117">
      <f>IF(L117&lt;&gt;"",E117,"")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18" start="0" length="0">
    <dxf>
      <border outline="0">
        <left style="thin">
          <color indexed="64"/>
        </left>
      </border>
    </dxf>
  </rfmt>
  <rfmt sheetId="4" sqref="L118" start="0" length="0">
    <dxf/>
  </rfmt>
  <rfmt sheetId="4" sqref="M118" start="0" length="0">
    <dxf/>
  </rfmt>
  <rfmt sheetId="4" sqref="N118" start="0" length="0">
    <dxf>
      <border outline="0">
        <right style="thin">
          <color indexed="64"/>
        </right>
      </border>
    </dxf>
  </rfmt>
  <rfmt sheetId="4" sqref="K119" start="0" length="0">
    <dxf>
      <border outline="0">
        <left style="thin">
          <color indexed="64"/>
        </left>
        <bottom style="thin">
          <color indexed="64"/>
        </bottom>
      </border>
    </dxf>
  </rfmt>
  <rcc rId="578" sId="4" odxf="1" dxf="1">
    <oc r="L119">
      <f>IF(G119&lt;&gt;"",IF(G119="2280","Wareneingang",IF(G119="2400","Warenausgang",IF(G119="2800","Zahlungseingang","Zahlungsausgang"))),"")</f>
    </oc>
    <nc r="L119">
      <f>IF(G119&lt;&gt;"",IF(G119="2280","Wareneingang",IF(G119="2400","Warenausgang",IF(G119="2800","Zahlungseingang","Zahlungsausgang"))),"")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19" start="0" length="0">
    <dxf>
      <border outline="0">
        <bottom style="thin">
          <color indexed="64"/>
        </bottom>
      </border>
    </dxf>
  </rfmt>
  <rfmt sheetId="4" sqref="N119" start="0" length="0">
    <dxf>
      <border outline="0">
        <right style="thin">
          <color indexed="64"/>
        </right>
        <bottom style="thin">
          <color indexed="64"/>
        </bottom>
      </border>
    </dxf>
  </rfmt>
  <rcc rId="579" sId="4" odxf="1" dxf="1">
    <oc r="K120">
      <f>SUM(H120:H122)-SUM(I120:I122)</f>
    </oc>
    <nc r="K120">
      <f>SUM(H120:H122)-SUM(I120:I122)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80" sId="4" odxf="1" dxf="1">
    <oc r="L120">
      <f>IF(G120&lt;&gt;"",IF(G120="2280","Wareneingang",IF(G120="2400","Warenausgang",IF(G120="2800","Zahlungseingang","Zahlungsausgang"))),"")</f>
    </oc>
    <nc r="L120">
      <f>IF(G120&lt;&gt;"",IF(G120="2280","Wareneingang",IF(G120="2400","Warenausgang",IF(G120="2800","Zahlungseingang","Zahlungsausgang"))),"")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120" start="0" length="0">
    <dxf>
      <border outline="0">
        <top style="thin">
          <color indexed="64"/>
        </top>
      </border>
    </dxf>
  </rfmt>
  <rcc rId="581" sId="4" odxf="1" dxf="1">
    <oc r="N120">
      <f>IF(L120&lt;&gt;"",E120,"")</f>
    </oc>
    <nc r="N120">
      <f>IF(L120&lt;&gt;"",E120,"")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21" start="0" length="0">
    <dxf>
      <border outline="0">
        <left style="thin">
          <color indexed="64"/>
        </left>
      </border>
    </dxf>
  </rfmt>
  <rfmt sheetId="4" sqref="L121" start="0" length="0">
    <dxf/>
  </rfmt>
  <rfmt sheetId="4" sqref="M121" start="0" length="0">
    <dxf/>
  </rfmt>
  <rfmt sheetId="4" sqref="N121" start="0" length="0">
    <dxf>
      <border outline="0">
        <right style="thin">
          <color indexed="64"/>
        </right>
      </border>
    </dxf>
  </rfmt>
  <rfmt sheetId="4" sqref="K122" start="0" length="0">
    <dxf>
      <border outline="0">
        <left style="thin">
          <color indexed="64"/>
        </left>
        <bottom style="thin">
          <color indexed="64"/>
        </bottom>
      </border>
    </dxf>
  </rfmt>
  <rcc rId="582" sId="4" odxf="1" dxf="1">
    <oc r="L122">
      <f>IF(G122&lt;&gt;"",IF(G122="2280","Wareneingang",IF(G122="2400","Warenausgang",IF(G122="2800","Zahlungseingang","Zahlungsausgang"))),"")</f>
    </oc>
    <nc r="L122">
      <f>IF(G122&lt;&gt;"",IF(G122="2280","Wareneingang",IF(G122="2400","Warenausgang",IF(G122="2800","Zahlungseingang","Zahlungsausgang"))),"")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22" start="0" length="0">
    <dxf>
      <border outline="0">
        <bottom style="thin">
          <color indexed="64"/>
        </bottom>
      </border>
    </dxf>
  </rfmt>
  <rfmt sheetId="4" sqref="N122" start="0" length="0">
    <dxf>
      <border outline="0">
        <right style="thin">
          <color indexed="64"/>
        </right>
        <bottom style="thin">
          <color indexed="64"/>
        </bottom>
      </border>
    </dxf>
  </rfmt>
  <rcc rId="583" sId="4" odxf="1" dxf="1">
    <oc r="K123">
      <f>SUM(H123:H125)-SUM(I123:I125)</f>
    </oc>
    <nc r="K123">
      <f>SUM(H123:H125)-SUM(I123:I125)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84" sId="4" odxf="1" dxf="1">
    <oc r="L123">
      <f>IF(G123&lt;&gt;"",IF(G123="2280","Wareneingang",IF(G123="2400","Warenausgang",IF(G123="2800","Zahlungseingang","Zahlungsausgang"))),"")</f>
    </oc>
    <nc r="L123">
      <f>IF(G123&lt;&gt;"",IF(G123="2280","Wareneingang",IF(G123="2400","Warenausgang",IF(G123="2800","Zahlungseingang","Zahlungsausgang"))),"")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123" start="0" length="0">
    <dxf>
      <border outline="0">
        <top style="thin">
          <color indexed="64"/>
        </top>
      </border>
    </dxf>
  </rfmt>
  <rcc rId="585" sId="4" odxf="1" dxf="1">
    <oc r="N123">
      <f>IF(L123&lt;&gt;"",E123,"")</f>
    </oc>
    <nc r="N123">
      <f>IF(L123&lt;&gt;"",E123,"")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24" start="0" length="0">
    <dxf>
      <border outline="0">
        <left style="thin">
          <color indexed="64"/>
        </left>
      </border>
    </dxf>
  </rfmt>
  <rfmt sheetId="4" sqref="L124" start="0" length="0">
    <dxf/>
  </rfmt>
  <rfmt sheetId="4" sqref="M124" start="0" length="0">
    <dxf/>
  </rfmt>
  <rfmt sheetId="4" sqref="N124" start="0" length="0">
    <dxf>
      <border outline="0">
        <right style="thin">
          <color indexed="64"/>
        </right>
      </border>
    </dxf>
  </rfmt>
  <rfmt sheetId="4" sqref="K125" start="0" length="0">
    <dxf>
      <border outline="0">
        <left style="thin">
          <color indexed="64"/>
        </left>
        <bottom style="thin">
          <color indexed="64"/>
        </bottom>
      </border>
    </dxf>
  </rfmt>
  <rcc rId="586" sId="4" odxf="1" dxf="1">
    <oc r="L125">
      <f>IF(G125&lt;&gt;"",IF(G125="2280","Wareneingang",IF(G125="2400","Warenausgang",IF(G125="2800","Zahlungseingang","Zahlungsausgang"))),"")</f>
    </oc>
    <nc r="L125">
      <f>IF(G125&lt;&gt;"",IF(G125="2280","Wareneingang",IF(G125="2400","Warenausgang",IF(G125="2800","Zahlungseingang","Zahlungsausgang"))),"")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25" start="0" length="0">
    <dxf>
      <border outline="0">
        <bottom style="thin">
          <color indexed="64"/>
        </bottom>
      </border>
    </dxf>
  </rfmt>
  <rfmt sheetId="4" sqref="N125" start="0" length="0">
    <dxf>
      <border outline="0">
        <right style="thin">
          <color indexed="64"/>
        </right>
        <bottom style="thin">
          <color indexed="64"/>
        </bottom>
      </border>
    </dxf>
  </rfmt>
  <rcc rId="587" sId="4" odxf="1" dxf="1">
    <oc r="K126">
      <f>SUM(H126:H128)-SUM(I126:I128)</f>
    </oc>
    <nc r="K126">
      <f>SUM(H126:H128)-SUM(I126:I128)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88" sId="4" odxf="1" dxf="1">
    <oc r="L126">
      <f>IF(G126&lt;&gt;"",IF(G126="2280","Wareneingang",IF(G126="2400","Warenausgang",IF(G126="2800","Zahlungseingang","Zahlungsausgang"))),"")</f>
    </oc>
    <nc r="L126">
      <f>IF(G126&lt;&gt;"",IF(G126="2280","Wareneingang",IF(G126="2400","Warenausgang",IF(G126="2800","Zahlungseingang","Zahlungsausgang"))),"")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126" start="0" length="0">
    <dxf>
      <border outline="0">
        <top style="thin">
          <color indexed="64"/>
        </top>
      </border>
    </dxf>
  </rfmt>
  <rcc rId="589" sId="4" odxf="1" dxf="1">
    <oc r="N126">
      <f>IF(L126&lt;&gt;"",E126,"")</f>
    </oc>
    <nc r="N126">
      <f>IF(L126&lt;&gt;"",E126,"")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27" start="0" length="0">
    <dxf>
      <border outline="0">
        <left style="thin">
          <color indexed="64"/>
        </left>
      </border>
    </dxf>
  </rfmt>
  <rfmt sheetId="4" sqref="L127" start="0" length="0">
    <dxf/>
  </rfmt>
  <rfmt sheetId="4" sqref="M127" start="0" length="0">
    <dxf/>
  </rfmt>
  <rfmt sheetId="4" sqref="N127" start="0" length="0">
    <dxf>
      <border outline="0">
        <right style="thin">
          <color indexed="64"/>
        </right>
      </border>
    </dxf>
  </rfmt>
  <rfmt sheetId="4" sqref="K128" start="0" length="0">
    <dxf>
      <border outline="0">
        <left style="thin">
          <color indexed="64"/>
        </left>
        <bottom style="thin">
          <color indexed="64"/>
        </bottom>
      </border>
    </dxf>
  </rfmt>
  <rcc rId="590" sId="4" odxf="1" dxf="1">
    <oc r="L128">
      <f>IF(G128&lt;&gt;"",IF(G128="2280","Wareneingang",IF(G128="2400","Warenausgang",IF(G128="2800","Zahlungseingang","Zahlungsausgang"))),"")</f>
    </oc>
    <nc r="L128">
      <f>IF(G128&lt;&gt;"",IF(G128="2280","Wareneingang",IF(G128="2400","Warenausgang",IF(G128="2800","Zahlungseingang","Zahlungsausgang"))),"")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28" start="0" length="0">
    <dxf>
      <border outline="0">
        <bottom style="thin">
          <color indexed="64"/>
        </bottom>
      </border>
    </dxf>
  </rfmt>
  <rfmt sheetId="4" sqref="N128" start="0" length="0">
    <dxf>
      <border outline="0">
        <right style="thin">
          <color indexed="64"/>
        </right>
        <bottom style="thin">
          <color indexed="64"/>
        </bottom>
      </border>
    </dxf>
  </rfmt>
  <rcc rId="591" sId="4" odxf="1" dxf="1">
    <oc r="K129">
      <f>SUM(H129:H131)-SUM(I129:I131)</f>
    </oc>
    <nc r="K129">
      <f>SUM(H129:H131)-SUM(I129:I131)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92" sId="4" odxf="1" dxf="1">
    <oc r="L129">
      <f>IF(G129&lt;&gt;"",IF(G129="2280","Wareneingang",IF(G129="2400","Warenausgang",IF(G129="2800","Zahlungseingang","Zahlungsausgang"))),"")</f>
    </oc>
    <nc r="L129">
      <f>IF(G129&lt;&gt;"",IF(G129="2280","Wareneingang",IF(G129="2400","Warenausgang",IF(G129="2800","Zahlungseingang","Zahlungsausgang"))),"")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129" start="0" length="0">
    <dxf>
      <border outline="0">
        <top style="thin">
          <color indexed="64"/>
        </top>
      </border>
    </dxf>
  </rfmt>
  <rcc rId="593" sId="4" odxf="1" dxf="1">
    <oc r="N129">
      <f>IF(L129&lt;&gt;"",E129,"")</f>
    </oc>
    <nc r="N129">
      <f>IF(L129&lt;&gt;"",E129,"")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30" start="0" length="0">
    <dxf>
      <border outline="0">
        <left style="thin">
          <color indexed="64"/>
        </left>
      </border>
    </dxf>
  </rfmt>
  <rfmt sheetId="4" sqref="L130" start="0" length="0">
    <dxf/>
  </rfmt>
  <rfmt sheetId="4" sqref="M130" start="0" length="0">
    <dxf/>
  </rfmt>
  <rfmt sheetId="4" sqref="N130" start="0" length="0">
    <dxf>
      <border outline="0">
        <right style="thin">
          <color indexed="64"/>
        </right>
      </border>
    </dxf>
  </rfmt>
  <rfmt sheetId="4" sqref="K131" start="0" length="0">
    <dxf>
      <border outline="0">
        <left style="thin">
          <color indexed="64"/>
        </left>
        <bottom style="thin">
          <color indexed="64"/>
        </bottom>
      </border>
    </dxf>
  </rfmt>
  <rcc rId="594" sId="4" odxf="1" dxf="1">
    <oc r="L131">
      <f>IF(G131&lt;&gt;"",IF(G131="2280","Wareneingang",IF(G131="2400","Warenausgang",IF(G131="2800","Zahlungseingang","Zahlungsausgang"))),"")</f>
    </oc>
    <nc r="L131">
      <f>IF(G131&lt;&gt;"",IF(G131="2280","Wareneingang",IF(G131="2400","Warenausgang",IF(G131="2800","Zahlungseingang","Zahlungsausgang"))),"")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31" start="0" length="0">
    <dxf>
      <border outline="0">
        <bottom style="thin">
          <color indexed="64"/>
        </bottom>
      </border>
    </dxf>
  </rfmt>
  <rfmt sheetId="4" sqref="N131" start="0" length="0">
    <dxf>
      <border outline="0">
        <right style="thin">
          <color indexed="64"/>
        </right>
        <bottom style="thin">
          <color indexed="64"/>
        </bottom>
      </border>
    </dxf>
  </rfmt>
  <rcc rId="595" sId="4" odxf="1" dxf="1">
    <oc r="K132">
      <f>SUM(H132:H134)-SUM(I132:I134)</f>
    </oc>
    <nc r="K132">
      <f>SUM(H132:H134)-SUM(I132:I134)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596" sId="4" odxf="1" dxf="1">
    <oc r="L132">
      <f>IF(G132&lt;&gt;"",IF(G132="2280","Wareneingang",IF(G132="2400","Warenausgang",IF(G132="2800","Zahlungseingang","Zahlungsausgang"))),"")</f>
    </oc>
    <nc r="L132">
      <f>IF(G132&lt;&gt;"",IF(G132="2280","Wareneingang",IF(G132="2400","Warenausgang",IF(G132="2800","Zahlungseingang","Zahlungsausgang"))),"")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132" start="0" length="0">
    <dxf>
      <border outline="0">
        <top style="thin">
          <color indexed="64"/>
        </top>
      </border>
    </dxf>
  </rfmt>
  <rcc rId="597" sId="4" odxf="1" dxf="1">
    <oc r="N132">
      <f>IF(L132&lt;&gt;"",E132,"")</f>
    </oc>
    <nc r="N132">
      <f>IF(L132&lt;&gt;"",E132,"")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33" start="0" length="0">
    <dxf>
      <border outline="0">
        <left style="thin">
          <color indexed="64"/>
        </left>
      </border>
    </dxf>
  </rfmt>
  <rfmt sheetId="4" sqref="L133" start="0" length="0">
    <dxf/>
  </rfmt>
  <rfmt sheetId="4" sqref="M133" start="0" length="0">
    <dxf/>
  </rfmt>
  <rfmt sheetId="4" sqref="N133" start="0" length="0">
    <dxf>
      <border outline="0">
        <right style="thin">
          <color indexed="64"/>
        </right>
      </border>
    </dxf>
  </rfmt>
  <rfmt sheetId="4" sqref="K134" start="0" length="0">
    <dxf>
      <border outline="0">
        <left style="thin">
          <color indexed="64"/>
        </left>
        <bottom style="thin">
          <color indexed="64"/>
        </bottom>
      </border>
    </dxf>
  </rfmt>
  <rcc rId="598" sId="4" odxf="1" dxf="1">
    <oc r="L134">
      <f>IF(G134&lt;&gt;"",IF(G134="2280","Wareneingang",IF(G134="2400","Warenausgang",IF(G134="2800","Zahlungseingang","Zahlungsausgang"))),"")</f>
    </oc>
    <nc r="L134">
      <f>IF(G134&lt;&gt;"",IF(G134="2280","Wareneingang",IF(G134="2400","Warenausgang",IF(G134="2800","Zahlungseingang","Zahlungsausgang"))),"")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34" start="0" length="0">
    <dxf>
      <border outline="0">
        <bottom style="thin">
          <color indexed="64"/>
        </bottom>
      </border>
    </dxf>
  </rfmt>
  <rfmt sheetId="4" sqref="N134" start="0" length="0">
    <dxf>
      <border outline="0">
        <right style="thin">
          <color indexed="64"/>
        </right>
        <bottom style="thin">
          <color indexed="64"/>
        </bottom>
      </border>
    </dxf>
  </rfmt>
  <rcc rId="599" sId="4" odxf="1" dxf="1">
    <oc r="K135">
      <f>SUM(H135:H137)-SUM(I135:I137)</f>
    </oc>
    <nc r="K135">
      <f>SUM(H135:H137)-SUM(I135:I137)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600" sId="4" odxf="1" dxf="1">
    <oc r="L135">
      <f>IF(G135&lt;&gt;"",IF(G135="2280","Wareneingang",IF(G135="2400","Warenausgang",IF(G135="2800","Zahlungseingang","Zahlungsausgang"))),"")</f>
    </oc>
    <nc r="L135">
      <f>IF(G135&lt;&gt;"",IF(G135="2280","Wareneingang",IF(G135="2400","Warenausgang",IF(G135="2800","Zahlungseingang","Zahlungsausgang"))),"")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135" start="0" length="0">
    <dxf>
      <border outline="0">
        <top style="thin">
          <color indexed="64"/>
        </top>
      </border>
    </dxf>
  </rfmt>
  <rcc rId="601" sId="4" odxf="1" dxf="1">
    <oc r="N135">
      <f>IF(L135&lt;&gt;"",E135,"")</f>
    </oc>
    <nc r="N135">
      <f>IF(L135&lt;&gt;"",E135,"")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36" start="0" length="0">
    <dxf>
      <border outline="0">
        <left style="thin">
          <color indexed="64"/>
        </left>
      </border>
    </dxf>
  </rfmt>
  <rfmt sheetId="4" sqref="L136" start="0" length="0">
    <dxf/>
  </rfmt>
  <rfmt sheetId="4" sqref="M136" start="0" length="0">
    <dxf/>
  </rfmt>
  <rfmt sheetId="4" sqref="N136" start="0" length="0">
    <dxf>
      <border outline="0">
        <right style="thin">
          <color indexed="64"/>
        </right>
      </border>
    </dxf>
  </rfmt>
  <rfmt sheetId="4" sqref="K137" start="0" length="0">
    <dxf>
      <border outline="0">
        <left style="thin">
          <color indexed="64"/>
        </left>
        <bottom style="thin">
          <color indexed="64"/>
        </bottom>
      </border>
    </dxf>
  </rfmt>
  <rcc rId="602" sId="4" odxf="1" dxf="1">
    <oc r="L137">
      <f>IF(G137&lt;&gt;"",IF(G137="2280","Wareneingang",IF(G137="2400","Warenausgang",IF(G137="2800","Zahlungseingang","Zahlungsausgang"))),"")</f>
    </oc>
    <nc r="L137">
      <f>IF(G137&lt;&gt;"",IF(G137="2280","Wareneingang",IF(G137="2400","Warenausgang",IF(G137="2800","Zahlungseingang","Zahlungsausgang"))),"")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37" start="0" length="0">
    <dxf>
      <border outline="0">
        <bottom style="thin">
          <color indexed="64"/>
        </bottom>
      </border>
    </dxf>
  </rfmt>
  <rfmt sheetId="4" sqref="N137" start="0" length="0">
    <dxf>
      <border outline="0">
        <right style="thin">
          <color indexed="64"/>
        </right>
        <bottom style="thin">
          <color indexed="64"/>
        </bottom>
      </border>
    </dxf>
  </rfmt>
  <rcc rId="603" sId="4" odxf="1" dxf="1">
    <oc r="K138">
      <f>SUM(H138:H140)-SUM(I138:I140)</f>
    </oc>
    <nc r="K138">
      <f>SUM(H138:H140)-SUM(I138:I140)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604" sId="4" odxf="1" dxf="1">
    <oc r="L138">
      <f>IF(G138&lt;&gt;"",IF(G138="2280","Wareneingang",IF(G138="2400","Warenausgang",IF(G138="2800","Zahlungseingang","Zahlungsausgang"))),"")</f>
    </oc>
    <nc r="L138">
      <f>IF(G138&lt;&gt;"",IF(G138="2280","Wareneingang",IF(G138="2400","Warenausgang",IF(G138="2800","Zahlungseingang","Zahlungsausgang"))),"")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138" start="0" length="0">
    <dxf>
      <border outline="0">
        <top style="thin">
          <color indexed="64"/>
        </top>
      </border>
    </dxf>
  </rfmt>
  <rcc rId="605" sId="4" odxf="1" dxf="1">
    <oc r="N138">
      <f>IF(L138&lt;&gt;"",E138,"")</f>
    </oc>
    <nc r="N138">
      <f>IF(L138&lt;&gt;"",E138,"")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39" start="0" length="0">
    <dxf>
      <border outline="0">
        <left style="thin">
          <color indexed="64"/>
        </left>
      </border>
    </dxf>
  </rfmt>
  <rfmt sheetId="4" sqref="L139" start="0" length="0">
    <dxf/>
  </rfmt>
  <rfmt sheetId="4" sqref="M139" start="0" length="0">
    <dxf/>
  </rfmt>
  <rfmt sheetId="4" sqref="N139" start="0" length="0">
    <dxf>
      <border outline="0">
        <right style="thin">
          <color indexed="64"/>
        </right>
      </border>
    </dxf>
  </rfmt>
  <rfmt sheetId="4" sqref="K140" start="0" length="0">
    <dxf>
      <border outline="0">
        <left style="thin">
          <color indexed="64"/>
        </left>
        <bottom style="thin">
          <color indexed="64"/>
        </bottom>
      </border>
    </dxf>
  </rfmt>
  <rcc rId="606" sId="4" odxf="1" dxf="1">
    <oc r="L140">
      <f>IF(G140&lt;&gt;"",IF(G140="2280","Wareneingang",IF(G140="2400","Warenausgang",IF(G140="2800","Zahlungseingang","Zahlungsausgang"))),"")</f>
    </oc>
    <nc r="L140">
      <f>IF(G140&lt;&gt;"",IF(G140="2280","Wareneingang",IF(G140="2400","Warenausgang",IF(G140="2800","Zahlungseingang","Zahlungsausgang"))),"")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40" start="0" length="0">
    <dxf>
      <border outline="0">
        <bottom style="thin">
          <color indexed="64"/>
        </bottom>
      </border>
    </dxf>
  </rfmt>
  <rfmt sheetId="4" sqref="N140" start="0" length="0">
    <dxf>
      <border outline="0">
        <right style="thin">
          <color indexed="64"/>
        </right>
        <bottom style="thin">
          <color indexed="64"/>
        </bottom>
      </border>
    </dxf>
  </rfmt>
  <rcc rId="607" sId="4" odxf="1" dxf="1">
    <oc r="K141">
      <f>SUM(H141:H143)-SUM(I141:I143)</f>
    </oc>
    <nc r="K141">
      <f>SUM(H141:H143)-SUM(I141:I143)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608" sId="4" odxf="1" dxf="1">
    <oc r="L141">
      <f>IF(G141&lt;&gt;"",IF(G141="2280","Wareneingang",IF(G141="2400","Warenausgang",IF(G141="2800","Zahlungseingang","Zahlungsausgang"))),"")</f>
    </oc>
    <nc r="L141">
      <f>IF(G141&lt;&gt;"",IF(G141="2280","Wareneingang",IF(G141="2400","Warenausgang",IF(G141="2800","Zahlungseingang","Zahlungsausgang"))),"")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141" start="0" length="0">
    <dxf>
      <border outline="0">
        <top style="thin">
          <color indexed="64"/>
        </top>
      </border>
    </dxf>
  </rfmt>
  <rcc rId="609" sId="4" odxf="1" dxf="1">
    <oc r="N141">
      <f>IF(L141&lt;&gt;"",E141,"")</f>
    </oc>
    <nc r="N141">
      <f>IF(L141&lt;&gt;"",E141,"")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42" start="0" length="0">
    <dxf>
      <border outline="0">
        <left style="thin">
          <color indexed="64"/>
        </left>
      </border>
    </dxf>
  </rfmt>
  <rfmt sheetId="4" sqref="L142" start="0" length="0">
    <dxf/>
  </rfmt>
  <rfmt sheetId="4" sqref="M142" start="0" length="0">
    <dxf/>
  </rfmt>
  <rfmt sheetId="4" sqref="N142" start="0" length="0">
    <dxf>
      <border outline="0">
        <right style="thin">
          <color indexed="64"/>
        </right>
      </border>
    </dxf>
  </rfmt>
  <rfmt sheetId="4" sqref="K143" start="0" length="0">
    <dxf>
      <border outline="0">
        <left style="thin">
          <color indexed="64"/>
        </left>
        <bottom style="thin">
          <color indexed="64"/>
        </bottom>
      </border>
    </dxf>
  </rfmt>
  <rcc rId="610" sId="4" odxf="1" dxf="1">
    <oc r="L143">
      <f>IF(G143&lt;&gt;"",IF(G143="2280","Wareneingang",IF(G143="2400","Warenausgang",IF(G143="2800","Zahlungseingang","Zahlungsausgang"))),"")</f>
    </oc>
    <nc r="L143">
      <f>IF(G143&lt;&gt;"",IF(G143="2280","Wareneingang",IF(G143="2400","Warenausgang",IF(G143="2800","Zahlungseingang","Zahlungsausgang"))),"")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43" start="0" length="0">
    <dxf>
      <border outline="0">
        <bottom style="thin">
          <color indexed="64"/>
        </bottom>
      </border>
    </dxf>
  </rfmt>
  <rfmt sheetId="4" sqref="N143" start="0" length="0">
    <dxf>
      <border outline="0">
        <right style="thin">
          <color indexed="64"/>
        </right>
        <bottom style="thin">
          <color indexed="64"/>
        </bottom>
      </border>
    </dxf>
  </rfmt>
  <rcc rId="611" sId="4" odxf="1" dxf="1">
    <oc r="K144">
      <f>SUM(H144:H146)-SUM(I144:I146)</f>
    </oc>
    <nc r="K144">
      <f>SUM(H144:H146)-SUM(I144:I146)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612" sId="4" odxf="1" dxf="1">
    <oc r="L144">
      <f>IF(G144&lt;&gt;"",IF(G144="2280","Wareneingang",IF(G144="2400","Warenausgang",IF(G144="2800","Zahlungseingang","Zahlungsausgang"))),"")</f>
    </oc>
    <nc r="L144">
      <f>IF(G144&lt;&gt;"",IF(G144="2280","Wareneingang",IF(G144="2400","Warenausgang",IF(G144="2800","Zahlungseingang","Zahlungsausgang"))),"")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144" start="0" length="0">
    <dxf>
      <border outline="0">
        <top style="thin">
          <color indexed="64"/>
        </top>
      </border>
    </dxf>
  </rfmt>
  <rcc rId="613" sId="4" odxf="1" dxf="1">
    <oc r="N144">
      <f>IF(L144&lt;&gt;"",E144,"")</f>
    </oc>
    <nc r="N144">
      <f>IF(L144&lt;&gt;"",E144,"")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45" start="0" length="0">
    <dxf>
      <border outline="0">
        <left style="thin">
          <color indexed="64"/>
        </left>
      </border>
    </dxf>
  </rfmt>
  <rfmt sheetId="4" sqref="L145" start="0" length="0">
    <dxf/>
  </rfmt>
  <rfmt sheetId="4" sqref="M145" start="0" length="0">
    <dxf/>
  </rfmt>
  <rfmt sheetId="4" sqref="N145" start="0" length="0">
    <dxf>
      <border outline="0">
        <right style="thin">
          <color indexed="64"/>
        </right>
      </border>
    </dxf>
  </rfmt>
  <rfmt sheetId="4" sqref="K146" start="0" length="0">
    <dxf>
      <border outline="0">
        <left style="thin">
          <color indexed="64"/>
        </left>
        <bottom style="thin">
          <color indexed="64"/>
        </bottom>
      </border>
    </dxf>
  </rfmt>
  <rcc rId="614" sId="4" odxf="1" dxf="1">
    <oc r="L146">
      <f>IF(G146&lt;&gt;"",IF(G146="2280","Wareneingang",IF(G146="2400","Warenausgang",IF(G146="2800","Zahlungseingang","Zahlungsausgang"))),"")</f>
    </oc>
    <nc r="L146">
      <f>IF(G146&lt;&gt;"",IF(G146="2280","Wareneingang",IF(G146="2400","Warenausgang",IF(G146="2800","Zahlungseingang","Zahlungsausgang"))),"")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46" start="0" length="0">
    <dxf>
      <border outline="0">
        <bottom style="thin">
          <color indexed="64"/>
        </bottom>
      </border>
    </dxf>
  </rfmt>
  <rfmt sheetId="4" sqref="N146" start="0" length="0">
    <dxf>
      <border outline="0">
        <right style="thin">
          <color indexed="64"/>
        </right>
        <bottom style="thin">
          <color indexed="64"/>
        </bottom>
      </border>
    </dxf>
  </rfmt>
  <rcc rId="615" sId="4" odxf="1" dxf="1">
    <oc r="K147">
      <f>SUM(H147:H149)-SUM(I147:I149)</f>
    </oc>
    <nc r="K147">
      <f>SUM(H147:H149)-SUM(I147:I149)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616" sId="4" odxf="1" dxf="1">
    <oc r="L147">
      <f>IF(G147&lt;&gt;"",IF(G147="2280","Wareneingang",IF(G147="2400","Warenausgang",IF(G147="2800","Zahlungseingang","Zahlungsausgang"))),"")</f>
    </oc>
    <nc r="L147">
      <f>IF(G147&lt;&gt;"",IF(G147="2280","Wareneingang",IF(G147="2400","Warenausgang",IF(G147="2800","Zahlungseingang","Zahlungsausgang"))),"")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147" start="0" length="0">
    <dxf>
      <border outline="0">
        <top style="thin">
          <color indexed="64"/>
        </top>
      </border>
    </dxf>
  </rfmt>
  <rcc rId="617" sId="4" odxf="1" dxf="1">
    <oc r="N147">
      <f>IF(L147&lt;&gt;"",E147,"")</f>
    </oc>
    <nc r="N147">
      <f>IF(L147&lt;&gt;"",E147,"")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48" start="0" length="0">
    <dxf>
      <border outline="0">
        <left style="thin">
          <color indexed="64"/>
        </left>
      </border>
    </dxf>
  </rfmt>
  <rfmt sheetId="4" sqref="L148" start="0" length="0">
    <dxf/>
  </rfmt>
  <rfmt sheetId="4" sqref="M148" start="0" length="0">
    <dxf/>
  </rfmt>
  <rfmt sheetId="4" sqref="N148" start="0" length="0">
    <dxf>
      <border outline="0">
        <right style="thin">
          <color indexed="64"/>
        </right>
      </border>
    </dxf>
  </rfmt>
  <rfmt sheetId="4" sqref="K149" start="0" length="0">
    <dxf>
      <border outline="0">
        <left style="thin">
          <color indexed="64"/>
        </left>
        <bottom style="thin">
          <color indexed="64"/>
        </bottom>
      </border>
    </dxf>
  </rfmt>
  <rcc rId="618" sId="4" odxf="1" dxf="1">
    <oc r="L149">
      <f>IF(G149&lt;&gt;"",IF(G149="2280","Wareneingang",IF(G149="2400","Warenausgang",IF(G149="2800","Zahlungseingang","Zahlungsausgang"))),"")</f>
    </oc>
    <nc r="L149">
      <f>IF(G149&lt;&gt;"",IF(G149="2280","Wareneingang",IF(G149="2400","Warenausgang",IF(G149="2800","Zahlungseingang","Zahlungsausgang"))),"")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49" start="0" length="0">
    <dxf>
      <border outline="0">
        <bottom style="thin">
          <color indexed="64"/>
        </bottom>
      </border>
    </dxf>
  </rfmt>
  <rfmt sheetId="4" sqref="N149" start="0" length="0">
    <dxf>
      <border outline="0">
        <right style="thin">
          <color indexed="64"/>
        </right>
        <bottom style="thin">
          <color indexed="64"/>
        </bottom>
      </border>
    </dxf>
  </rfmt>
  <rcc rId="619" sId="4" odxf="1" dxf="1">
    <oc r="K150">
      <f>SUM(H150:H152)-SUM(I150:I152)</f>
    </oc>
    <nc r="K150">
      <f>SUM(H150:H152)-SUM(I150:I152)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620" sId="4" odxf="1" dxf="1">
    <oc r="L150">
      <f>IF(G150&lt;&gt;"",IF(G150="2280","Wareneingang",IF(G150="2400","Warenausgang",IF(G150="2800","Zahlungseingang","Zahlungsausgang"))),"")</f>
    </oc>
    <nc r="L150">
      <f>IF(G150&lt;&gt;"",IF(G150="2280","Wareneingang",IF(G150="2400","Warenausgang",IF(G150="2800","Zahlungseingang","Zahlungsausgang"))),"")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150" start="0" length="0">
    <dxf>
      <border outline="0">
        <top style="thin">
          <color indexed="64"/>
        </top>
      </border>
    </dxf>
  </rfmt>
  <rcc rId="621" sId="4" odxf="1" dxf="1">
    <oc r="N150">
      <f>IF(L150&lt;&gt;"",E150,"")</f>
    </oc>
    <nc r="N150">
      <f>IF(L150&lt;&gt;"",E150,"")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51" start="0" length="0">
    <dxf>
      <border outline="0">
        <left style="thin">
          <color indexed="64"/>
        </left>
      </border>
    </dxf>
  </rfmt>
  <rfmt sheetId="4" sqref="L151" start="0" length="0">
    <dxf/>
  </rfmt>
  <rfmt sheetId="4" sqref="M151" start="0" length="0">
    <dxf/>
  </rfmt>
  <rfmt sheetId="4" sqref="N151" start="0" length="0">
    <dxf>
      <border outline="0">
        <right style="thin">
          <color indexed="64"/>
        </right>
      </border>
    </dxf>
  </rfmt>
  <rfmt sheetId="4" sqref="K152" start="0" length="0">
    <dxf>
      <border outline="0">
        <left style="thin">
          <color indexed="64"/>
        </left>
        <bottom style="thin">
          <color indexed="64"/>
        </bottom>
      </border>
    </dxf>
  </rfmt>
  <rcc rId="622" sId="4" odxf="1" dxf="1">
    <oc r="L152">
      <f>IF(G152&lt;&gt;"",IF(G152="2280","Wareneingang",IF(G152="2400","Warenausgang",IF(G152="2800","Zahlungseingang","Zahlungsausgang"))),"")</f>
    </oc>
    <nc r="L152">
      <f>IF(G152&lt;&gt;"",IF(G152="2280","Wareneingang",IF(G152="2400","Warenausgang",IF(G152="2800","Zahlungseingang","Zahlungsausgang"))),"")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52" start="0" length="0">
    <dxf>
      <border outline="0">
        <bottom style="thin">
          <color indexed="64"/>
        </bottom>
      </border>
    </dxf>
  </rfmt>
  <rfmt sheetId="4" sqref="N152" start="0" length="0">
    <dxf>
      <border outline="0">
        <right style="thin">
          <color indexed="64"/>
        </right>
        <bottom style="thin">
          <color indexed="64"/>
        </bottom>
      </border>
    </dxf>
  </rfmt>
  <rcc rId="623" sId="4" odxf="1" dxf="1">
    <oc r="K153">
      <f>SUM(H153:H155)-SUM(I153:I155)</f>
    </oc>
    <nc r="K153">
      <f>SUM(H153:H155)-SUM(I153:I155)</f>
    </nc>
    <odxf>
      <border outline="0">
        <left/>
        <top/>
      </border>
    </odxf>
    <ndxf>
      <border outline="0">
        <left style="thin">
          <color indexed="64"/>
        </left>
        <top style="thin">
          <color indexed="64"/>
        </top>
      </border>
    </ndxf>
  </rcc>
  <rcc rId="624" sId="4" odxf="1" dxf="1">
    <oc r="L153">
      <f>IF(G153&lt;&gt;"",IF(G153="2280","Wareneingang",IF(G153="2400","Warenausgang",IF(G153="2800","Zahlungseingang","Zahlungsausgang"))),"")</f>
    </oc>
    <nc r="L153">
      <f>IF(G153&lt;&gt;"",IF(G153="2280","Wareneingang",IF(G153="2400","Warenausgang",IF(G153="2800","Zahlungseingang","Zahlungsausgang"))),"")</f>
    </nc>
    <odxf>
      <border outline="0">
        <top/>
      </border>
    </odxf>
    <ndxf>
      <border outline="0">
        <top style="thin">
          <color indexed="64"/>
        </top>
      </border>
    </ndxf>
  </rcc>
  <rfmt sheetId="4" sqref="M153" start="0" length="0">
    <dxf>
      <border outline="0">
        <top style="thin">
          <color indexed="64"/>
        </top>
      </border>
    </dxf>
  </rfmt>
  <rcc rId="625" sId="4" odxf="1" dxf="1">
    <oc r="N153">
      <f>IF(L153&lt;&gt;"",E153,"")</f>
    </oc>
    <nc r="N153">
      <f>IF(L153&lt;&gt;"",E153,"")</f>
    </nc>
    <odxf>
      <border outline="0">
        <right/>
        <top/>
      </border>
    </odxf>
    <ndxf>
      <border outline="0">
        <right style="thin">
          <color indexed="64"/>
        </right>
        <top style="thin">
          <color indexed="64"/>
        </top>
      </border>
    </ndxf>
  </rcc>
  <rfmt sheetId="4" sqref="K154" start="0" length="0">
    <dxf>
      <border outline="0">
        <left style="thin">
          <color indexed="64"/>
        </left>
      </border>
    </dxf>
  </rfmt>
  <rfmt sheetId="4" sqref="L154" start="0" length="0">
    <dxf/>
  </rfmt>
  <rfmt sheetId="4" sqref="M154" start="0" length="0">
    <dxf/>
  </rfmt>
  <rfmt sheetId="4" sqref="N154" start="0" length="0">
    <dxf>
      <border outline="0">
        <right style="thin">
          <color indexed="64"/>
        </right>
      </border>
    </dxf>
  </rfmt>
  <rfmt sheetId="4" sqref="K155" start="0" length="0">
    <dxf>
      <border outline="0">
        <left style="thin">
          <color indexed="64"/>
        </left>
        <bottom style="thin">
          <color indexed="64"/>
        </bottom>
      </border>
    </dxf>
  </rfmt>
  <rcc rId="626" sId="4" odxf="1" dxf="1">
    <oc r="L155">
      <f>IF(G155&lt;&gt;"",IF(G155="2280","Wareneingang",IF(G155="2400","Warenausgang",IF(G155="2800","Zahlungseingang","Zahlungsausgang"))),"")</f>
    </oc>
    <nc r="L155">
      <f>IF(G155&lt;&gt;"",IF(G155="2280","Wareneingang",IF(G155="2400","Warenausgang",IF(G155="2800","Zahlungseingang","Zahlungsausgang"))),"")</f>
    </nc>
    <odxf>
      <border outline="0">
        <bottom/>
      </border>
    </odxf>
    <ndxf>
      <border outline="0">
        <bottom style="thin">
          <color indexed="64"/>
        </bottom>
      </border>
    </ndxf>
  </rcc>
  <rfmt sheetId="4" sqref="M155" start="0" length="0">
    <dxf>
      <border outline="0">
        <bottom style="thin">
          <color indexed="64"/>
        </bottom>
      </border>
    </dxf>
  </rfmt>
  <rfmt sheetId="4" sqref="N155" start="0" length="0">
    <dxf>
      <border outline="0">
        <right style="thin">
          <color indexed="64"/>
        </right>
        <bottom style="thin">
          <color indexed="64"/>
        </bottom>
      </border>
    </dxf>
  </rfmt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" sId="4">
    <oc r="L36">
      <f>IF(G36&lt;&gt;"",IF(G36="2280","Wareneingang",IF(G36="2400","Warenausgang",IF(G36="2800","Zahlungseingang","Zahlungsausgang"))),"")</f>
    </oc>
    <nc r="L36">
      <f>IF(G36&lt;&gt;"",IF(G36="2280","Wareneingang",IF(G36="2400","Warenausgang",IF(G36="2800","Zahlungseingang",IF(G36="4400","Zahlungsausgang","andere")))),"")</f>
    </nc>
  </rcc>
  <rcc rId="628" sId="4">
    <oc r="K39">
      <f>SUM(H39:H41)-SUM(I39:I41)</f>
    </oc>
    <nc r="K39">
      <f>SUM(H39:H41)-SUM(I39:I41)</f>
    </nc>
  </rcc>
  <rcc rId="629" sId="4">
    <oc r="L39">
      <f>IF(G39&lt;&gt;"",IF(G39="2280","Wareneingang",IF(G39="2400","Warenausgang",IF(G39="2800","Zahlungseingang","Zahlungsausgang"))),"")</f>
    </oc>
    <nc r="L39">
      <f>IF(G39&lt;&gt;"",IF(G39="2280","Wareneingang",IF(G39="2400","Warenausgang",IF(G39="2800","Zahlungseingang",IF(G39="4400","Zahlungsausgang","andere")))),"")</f>
    </nc>
  </rcc>
  <rcc rId="630" sId="4">
    <oc r="N39">
      <f>IF(L39&lt;&gt;"",E39,"")</f>
    </oc>
    <nc r="N39">
      <f>IF(L39&lt;&gt;"",E39,"")</f>
    </nc>
  </rcc>
  <rcc rId="631" sId="4">
    <nc r="L41">
      <f>IF(G41&lt;&gt;"",IF(G41="2280","Wareneingang",IF(G41="2400","Warenausgang",IF(G41="2800","Zahlungseingang","Zahlungsausgang"))),"")</f>
    </nc>
  </rcc>
  <rcc rId="632" sId="4">
    <oc r="K42">
      <f>SUM(H42:H44)-SUM(I42:I44)</f>
    </oc>
    <nc r="K42">
      <f>SUM(H42:H44)-SUM(I42:I44)</f>
    </nc>
  </rcc>
  <rcc rId="633" sId="4">
    <oc r="L42">
      <f>IF(G42&lt;&gt;"",IF(G42="2280","Wareneingang",IF(G42="2400","Warenausgang",IF(G42="2800","Zahlungseingang","Zahlungsausgang"))),"")</f>
    </oc>
    <nc r="L42">
      <f>IF(G42&lt;&gt;"",IF(G42="2280","Wareneingang",IF(G42="2400","Warenausgang",IF(G42="2800","Zahlungseingang",IF(G42="4400","Zahlungsausgang","andere")))),"")</f>
    </nc>
  </rcc>
  <rcc rId="634" sId="4">
    <oc r="N42">
      <f>IF(L42&lt;&gt;"",E42,"")</f>
    </oc>
    <nc r="N42">
      <f>IF(L42&lt;&gt;"",E42,"")</f>
    </nc>
  </rcc>
  <rcc rId="635" sId="4">
    <nc r="L44">
      <f>IF(G44&lt;&gt;"",IF(G44="2280","Wareneingang",IF(G44="2400","Warenausgang",IF(G44="2800","Zahlungseingang","Zahlungsausgang"))),"")</f>
    </nc>
  </rcc>
  <rcc rId="636" sId="4">
    <oc r="K45">
      <f>SUM(H45:H47)-SUM(I45:I47)</f>
    </oc>
    <nc r="K45">
      <f>SUM(H45:H47)-SUM(I45:I47)</f>
    </nc>
  </rcc>
  <rcc rId="637" sId="4">
    <oc r="L45">
      <f>IF(G45&lt;&gt;"",IF(G45="2280","Wareneingang",IF(G45="2400","Warenausgang",IF(G45="2800","Zahlungseingang","Zahlungsausgang"))),"")</f>
    </oc>
    <nc r="L45">
      <f>IF(G45&lt;&gt;"",IF(G45="2280","Wareneingang",IF(G45="2400","Warenausgang",IF(G45="2800","Zahlungseingang",IF(G45="4400","Zahlungsausgang","andere")))),"")</f>
    </nc>
  </rcc>
  <rcc rId="638" sId="4">
    <oc r="N45">
      <f>IF(L45&lt;&gt;"",E45,"")</f>
    </oc>
    <nc r="N45">
      <f>IF(L45&lt;&gt;"",E45,"")</f>
    </nc>
  </rcc>
  <rcc rId="639" sId="4">
    <oc r="L47">
      <f>IF(G47&lt;&gt;"",IF(G47="2280","Wareneingang",IF(G47="2400","Warenausgang",IF(G47="2800","Zahlungseingang","Zahlungsausgang"))),"")</f>
    </oc>
    <nc r="L47">
      <f>IF(G47&lt;&gt;"",IF(G47="2280","Wareneingang",IF(G47="2400","Warenausgang",IF(G47="2800","Zahlungseingang","Zahlungsausgang"))),"")</f>
    </nc>
  </rcc>
  <rcc rId="640" sId="4">
    <oc r="K48">
      <f>SUM(H48:H50)-SUM(I48:I50)</f>
    </oc>
    <nc r="K48">
      <f>SUM(H48:H50)-SUM(I48:I50)</f>
    </nc>
  </rcc>
  <rcc rId="641" sId="4">
    <oc r="L48">
      <f>IF(G48&lt;&gt;"",IF(G48="2280","Wareneingang",IF(G48="2400","Warenausgang",IF(G48="2800","Zahlungseingang","Zahlungsausgang"))),"")</f>
    </oc>
    <nc r="L48">
      <f>IF(G48&lt;&gt;"",IF(G48="2280","Wareneingang",IF(G48="2400","Warenausgang",IF(G48="2800","Zahlungseingang",IF(G48="4400","Zahlungsausgang","andere")))),"")</f>
    </nc>
  </rcc>
  <rcc rId="642" sId="4">
    <oc r="N48">
      <f>IF(L48&lt;&gt;"",E48,"")</f>
    </oc>
    <nc r="N48">
      <f>IF(L48&lt;&gt;"",E48,"")</f>
    </nc>
  </rcc>
  <rcc rId="643" sId="4">
    <nc r="L50">
      <f>IF(G50&lt;&gt;"",IF(G50="2280","Wareneingang",IF(G50="2400","Warenausgang",IF(G50="2800","Zahlungseingang","Zahlungsausgang"))),"")</f>
    </nc>
  </rcc>
  <rcc rId="644" sId="4">
    <oc r="K51">
      <f>SUM(H51:H53)-SUM(I51:I53)</f>
    </oc>
    <nc r="K51">
      <f>SUM(H51:H53)-SUM(I51:I53)</f>
    </nc>
  </rcc>
  <rcc rId="645" sId="4">
    <oc r="L51">
      <f>IF(G51&lt;&gt;"",IF(G51="2280","Wareneingang",IF(G51="2400","Warenausgang",IF(G51="2800","Zahlungseingang","Zahlungsausgang"))),"")</f>
    </oc>
    <nc r="L51">
      <f>IF(G51&lt;&gt;"",IF(G51="2280","Wareneingang",IF(G51="2400","Warenausgang",IF(G51="2800","Zahlungseingang",IF(G51="4400","Zahlungsausgang","andere")))),"")</f>
    </nc>
  </rcc>
  <rcc rId="646" sId="4">
    <oc r="N51">
      <f>IF(L51&lt;&gt;"",E51,"")</f>
    </oc>
    <nc r="N51">
      <f>IF(L51&lt;&gt;"",E51,"")</f>
    </nc>
  </rcc>
  <rcc rId="647" sId="4">
    <oc r="L53">
      <f>IF(G53&lt;&gt;"",IF(G53="2280","Wareneingang",IF(G53="2400","Warenausgang",IF(G53="2800","Zahlungseingang","Zahlungsausgang"))),"")</f>
    </oc>
    <nc r="L53">
      <f>IF(G53&lt;&gt;"",IF(G53="2280","Wareneingang",IF(G53="2400","Warenausgang",IF(G53="2800","Zahlungseingang","Zahlungsausgang"))),"")</f>
    </nc>
  </rcc>
  <rcc rId="648" sId="4">
    <oc r="K54">
      <f>SUM(H54:H56)-SUM(I54:I56)</f>
    </oc>
    <nc r="K54">
      <f>SUM(H54:H56)-SUM(I54:I56)</f>
    </nc>
  </rcc>
  <rcc rId="649" sId="4">
    <oc r="L54">
      <f>IF(G54&lt;&gt;"",IF(G54="2280","Wareneingang",IF(G54="2400","Warenausgang",IF(G54="2800","Zahlungseingang","Zahlungsausgang"))),"")</f>
    </oc>
    <nc r="L54">
      <f>IF(G54&lt;&gt;"",IF(G54="2280","Wareneingang",IF(G54="2400","Warenausgang",IF(G54="2800","Zahlungseingang",IF(G54="4400","Zahlungsausgang","andere")))),"")</f>
    </nc>
  </rcc>
  <rcc rId="650" sId="4">
    <oc r="N54">
      <f>IF(L54&lt;&gt;"",E54,"")</f>
    </oc>
    <nc r="N54">
      <f>IF(L54&lt;&gt;"",E54,"")</f>
    </nc>
  </rcc>
  <rcc rId="651" sId="4">
    <nc r="L56">
      <f>IF(G56&lt;&gt;"",IF(G56="2280","Wareneingang",IF(G56="2400","Warenausgang",IF(G56="2800","Zahlungseingang","Zahlungsausgang"))),"")</f>
    </nc>
  </rcc>
  <rcc rId="652" sId="4">
    <oc r="K57">
      <f>SUM(H57:H59)-SUM(I57:I59)</f>
    </oc>
    <nc r="K57">
      <f>SUM(H57:H59)-SUM(I57:I59)</f>
    </nc>
  </rcc>
  <rcc rId="653" sId="4">
    <oc r="L57">
      <f>IF(G57&lt;&gt;"",IF(G57="2280","Wareneingang",IF(G57="2400","Warenausgang",IF(G57="2800","Zahlungseingang","Zahlungsausgang"))),"")</f>
    </oc>
    <nc r="L57">
      <f>IF(G57&lt;&gt;"",IF(G57="2280","Wareneingang",IF(G57="2400","Warenausgang",IF(G57="2800","Zahlungseingang",IF(G57="4400","Zahlungsausgang","andere")))),"")</f>
    </nc>
  </rcc>
  <rcc rId="654" sId="4">
    <oc r="N57">
      <f>IF(L57&lt;&gt;"",E57,"")</f>
    </oc>
    <nc r="N57">
      <f>IF(L57&lt;&gt;"",E57,"")</f>
    </nc>
  </rcc>
  <rcc rId="655" sId="4">
    <oc r="L59">
      <f>IF(G59&lt;&gt;"",IF(G59="2280","Wareneingang",IF(G59="2400","Warenausgang",IF(G59="2800","Zahlungseingang","Zahlungsausgang"))),"")</f>
    </oc>
    <nc r="L59">
      <f>IF(G59&lt;&gt;"",IF(G59="2280","Wareneingang",IF(G59="2400","Warenausgang",IF(G59="2800","Zahlungseingang","Zahlungsausgang"))),"")</f>
    </nc>
  </rcc>
  <rcc rId="656" sId="4">
    <oc r="K60">
      <f>SUM(H60:H62)-SUM(I60:I62)</f>
    </oc>
    <nc r="K60">
      <f>SUM(H60:H62)-SUM(I60:I62)</f>
    </nc>
  </rcc>
  <rcc rId="657" sId="4">
    <oc r="L60">
      <f>IF(G60&lt;&gt;"",IF(G60="2280","Wareneingang",IF(G60="2400","Warenausgang",IF(G60="2800","Zahlungseingang","Zahlungsausgang"))),"")</f>
    </oc>
    <nc r="L60">
      <f>IF(G60&lt;&gt;"",IF(G60="2280","Wareneingang",IF(G60="2400","Warenausgang",IF(G60="2800","Zahlungseingang",IF(G60="4400","Zahlungsausgang","andere")))),"")</f>
    </nc>
  </rcc>
  <rcc rId="658" sId="4">
    <oc r="N60">
      <f>IF(L60&lt;&gt;"",E60,"")</f>
    </oc>
    <nc r="N60">
      <f>IF(L60&lt;&gt;"",E60,"")</f>
    </nc>
  </rcc>
  <rcc rId="659" sId="4">
    <nc r="L62">
      <f>IF(G62&lt;&gt;"",IF(G62="2280","Wareneingang",IF(G62="2400","Warenausgang",IF(G62="2800","Zahlungseingang","Zahlungsausgang"))),"")</f>
    </nc>
  </rcc>
  <rcc rId="660" sId="4">
    <oc r="K63">
      <f>SUM(H63:H65)-SUM(I63:I65)</f>
    </oc>
    <nc r="K63">
      <f>SUM(H63:H65)-SUM(I63:I65)</f>
    </nc>
  </rcc>
  <rcc rId="661" sId="4">
    <oc r="L63">
      <f>IF(G63&lt;&gt;"",IF(G63="2280","Wareneingang",IF(G63="2400","Warenausgang",IF(G63="2800","Zahlungseingang","Zahlungsausgang"))),"")</f>
    </oc>
    <nc r="L63">
      <f>IF(G63&lt;&gt;"",IF(G63="2280","Wareneingang",IF(G63="2400","Warenausgang",IF(G63="2800","Zahlungseingang",IF(G63="4400","Zahlungsausgang","andere")))),"")</f>
    </nc>
  </rcc>
  <rcc rId="662" sId="4">
    <oc r="N63">
      <f>IF(L63&lt;&gt;"",E63,"")</f>
    </oc>
    <nc r="N63">
      <f>IF(L63&lt;&gt;"",E63,"")</f>
    </nc>
  </rcc>
  <rcc rId="663" sId="4">
    <oc r="L65">
      <f>IF(G65&lt;&gt;"",IF(G65="2280","Wareneingang",IF(G65="2400","Warenausgang",IF(G65="2800","Zahlungseingang","Zahlungsausgang"))),"")</f>
    </oc>
    <nc r="L65">
      <f>IF(G65&lt;&gt;"",IF(G65="2280","Wareneingang",IF(G65="2400","Warenausgang",IF(G65="2800","Zahlungseingang","Zahlungsausgang"))),"")</f>
    </nc>
  </rcc>
  <rcc rId="664" sId="4">
    <oc r="K66">
      <f>SUM(H66:H68)-SUM(I66:I68)</f>
    </oc>
    <nc r="K66">
      <f>SUM(H66:H68)-SUM(I66:I68)</f>
    </nc>
  </rcc>
  <rcc rId="665" sId="4">
    <oc r="L66">
      <f>IF(G66&lt;&gt;"",IF(G66="2280","Wareneingang",IF(G66="2400","Warenausgang",IF(G66="2800","Zahlungseingang","Zahlungsausgang"))),"")</f>
    </oc>
    <nc r="L66">
      <f>IF(G66&lt;&gt;"",IF(G66="2280","Wareneingang",IF(G66="2400","Warenausgang",IF(G66="2800","Zahlungseingang",IF(G66="4400","Zahlungsausgang","andere")))),"")</f>
    </nc>
  </rcc>
  <rcc rId="666" sId="4">
    <oc r="N66">
      <f>IF(L66&lt;&gt;"",E66,"")</f>
    </oc>
    <nc r="N66">
      <f>IF(L66&lt;&gt;"",E66,"")</f>
    </nc>
  </rcc>
  <rcc rId="667" sId="4">
    <oc r="L68">
      <f>IF(G68&lt;&gt;"",IF(G68="2280","Wareneingang",IF(G68="2400","Warenausgang",IF(G68="2800","Zahlungseingang","Zahlungsausgang"))),"")</f>
    </oc>
    <nc r="L68">
      <f>IF(G68&lt;&gt;"",IF(G68="2280","Wareneingang",IF(G68="2400","Warenausgang",IF(G68="2800","Zahlungseingang","Zahlungsausgang"))),"")</f>
    </nc>
  </rcc>
  <rcc rId="668" sId="4">
    <oc r="K69">
      <f>SUM(H69:H71)-SUM(I69:I71)</f>
    </oc>
    <nc r="K69">
      <f>SUM(H69:H71)-SUM(I69:I71)</f>
    </nc>
  </rcc>
  <rcc rId="669" sId="4">
    <oc r="L69">
      <f>IF(G69&lt;&gt;"",IF(G69="2280","Wareneingang",IF(G69="2400","Warenausgang",IF(G69="2800","Zahlungseingang","Zahlungsausgang"))),"")</f>
    </oc>
    <nc r="L69">
      <f>IF(G69&lt;&gt;"",IF(G69="2280","Wareneingang",IF(G69="2400","Warenausgang",IF(G69="2800","Zahlungseingang",IF(G69="4400","Zahlungsausgang","andere")))),"")</f>
    </nc>
  </rcc>
  <rcc rId="670" sId="4">
    <oc r="N69">
      <f>IF(L69&lt;&gt;"",E69,"")</f>
    </oc>
    <nc r="N69">
      <f>IF(L69&lt;&gt;"",E69,"")</f>
    </nc>
  </rcc>
  <rcc rId="671" sId="4">
    <oc r="L71">
      <f>IF(G71&lt;&gt;"",IF(G71="2280","Wareneingang",IF(G71="2400","Warenausgang",IF(G71="2800","Zahlungseingang","Zahlungsausgang"))),"")</f>
    </oc>
    <nc r="L71">
      <f>IF(G71&lt;&gt;"",IF(G71="2280","Wareneingang",IF(G71="2400","Warenausgang",IF(G71="2800","Zahlungseingang","Zahlungsausgang"))),"")</f>
    </nc>
  </rcc>
  <rcc rId="672" sId="4">
    <oc r="K72">
      <f>SUM(H72:H74)-SUM(I72:I74)</f>
    </oc>
    <nc r="K72">
      <f>SUM(H72:H74)-SUM(I72:I74)</f>
    </nc>
  </rcc>
  <rcc rId="673" sId="4">
    <oc r="L72">
      <f>IF(G72&lt;&gt;"",IF(G72="2280","Wareneingang",IF(G72="2400","Warenausgang",IF(G72="2800","Zahlungseingang","Zahlungsausgang"))),"")</f>
    </oc>
    <nc r="L72">
      <f>IF(G72&lt;&gt;"",IF(G72="2280","Wareneingang",IF(G72="2400","Warenausgang",IF(G72="2800","Zahlungseingang",IF(G72="4400","Zahlungsausgang","andere")))),"")</f>
    </nc>
  </rcc>
  <rcc rId="674" sId="4">
    <oc r="N72">
      <f>IF(L72&lt;&gt;"",E72,"")</f>
    </oc>
    <nc r="N72">
      <f>IF(L72&lt;&gt;"",E72,"")</f>
    </nc>
  </rcc>
  <rcc rId="675" sId="4">
    <oc r="L74">
      <f>IF(G74&lt;&gt;"",IF(G74="2280","Wareneingang",IF(G74="2400","Warenausgang",IF(G74="2800","Zahlungseingang","Zahlungsausgang"))),"")</f>
    </oc>
    <nc r="L74">
      <f>IF(G74&lt;&gt;"",IF(G74="2280","Wareneingang",IF(G74="2400","Warenausgang",IF(G74="2800","Zahlungseingang","Zahlungsausgang"))),"")</f>
    </nc>
  </rcc>
  <rcc rId="676" sId="4">
    <oc r="K75">
      <f>SUM(H75:H77)-SUM(I75:I77)</f>
    </oc>
    <nc r="K75">
      <f>SUM(H75:H77)-SUM(I75:I77)</f>
    </nc>
  </rcc>
  <rcc rId="677" sId="4">
    <oc r="L75">
      <f>IF(G75&lt;&gt;"",IF(G75="2280","Wareneingang",IF(G75="2400","Warenausgang",IF(G75="2800","Zahlungseingang","Zahlungsausgang"))),"")</f>
    </oc>
    <nc r="L75">
      <f>IF(G75&lt;&gt;"",IF(G75="2280","Wareneingang",IF(G75="2400","Warenausgang",IF(G75="2800","Zahlungseingang",IF(G75="4400","Zahlungsausgang","andere")))),"")</f>
    </nc>
  </rcc>
  <rcc rId="678" sId="4">
    <oc r="N75">
      <f>IF(L75&lt;&gt;"",E75,"")</f>
    </oc>
    <nc r="N75">
      <f>IF(L75&lt;&gt;"",E75,"")</f>
    </nc>
  </rcc>
  <rcc rId="679" sId="4">
    <oc r="L77">
      <f>IF(G77&lt;&gt;"",IF(G77="2280","Wareneingang",IF(G77="2400","Warenausgang",IF(G77="2800","Zahlungseingang","Zahlungsausgang"))),"")</f>
    </oc>
    <nc r="L77">
      <f>IF(G77&lt;&gt;"",IF(G77="2280","Wareneingang",IF(G77="2400","Warenausgang",IF(G77="2800","Zahlungseingang","Zahlungsausgang"))),"")</f>
    </nc>
  </rcc>
  <rcc rId="680" sId="4">
    <oc r="K78">
      <f>SUM(H78:H80)-SUM(I78:I80)</f>
    </oc>
    <nc r="K78">
      <f>SUM(H78:H80)-SUM(I78:I80)</f>
    </nc>
  </rcc>
  <rcc rId="681" sId="4">
    <oc r="L78">
      <f>IF(G78&lt;&gt;"",IF(G78="2280","Wareneingang",IF(G78="2400","Warenausgang",IF(G78="2800","Zahlungseingang","Zahlungsausgang"))),"")</f>
    </oc>
    <nc r="L78">
      <f>IF(G78&lt;&gt;"",IF(G78="2280","Wareneingang",IF(G78="2400","Warenausgang",IF(G78="2800","Zahlungseingang",IF(G78="4400","Zahlungsausgang","andere")))),"")</f>
    </nc>
  </rcc>
  <rcc rId="682" sId="4">
    <oc r="N78">
      <f>IF(L78&lt;&gt;"",E78,"")</f>
    </oc>
    <nc r="N78">
      <f>IF(L78&lt;&gt;"",E78,"")</f>
    </nc>
  </rcc>
  <rcc rId="683" sId="4">
    <oc r="L80">
      <f>IF(G80&lt;&gt;"",IF(G80="2280","Wareneingang",IF(G80="2400","Warenausgang",IF(G80="2800","Zahlungseingang","Zahlungsausgang"))),"")</f>
    </oc>
    <nc r="L80">
      <f>IF(G80&lt;&gt;"",IF(G80="2280","Wareneingang",IF(G80="2400","Warenausgang",IF(G80="2800","Zahlungseingang","Zahlungsausgang"))),"")</f>
    </nc>
  </rcc>
  <rcc rId="684" sId="4">
    <oc r="K81">
      <f>SUM(H81:H83)-SUM(I81:I83)</f>
    </oc>
    <nc r="K81">
      <f>SUM(H81:H83)-SUM(I81:I83)</f>
    </nc>
  </rcc>
  <rcc rId="685" sId="4">
    <oc r="L81">
      <f>IF(G81&lt;&gt;"",IF(G81="2280","Wareneingang",IF(G81="2400","Warenausgang",IF(G81="2800","Zahlungseingang","Zahlungsausgang"))),"")</f>
    </oc>
    <nc r="L81">
      <f>IF(G81&lt;&gt;"",IF(G81="2280","Wareneingang",IF(G81="2400","Warenausgang",IF(G81="2800","Zahlungseingang",IF(G81="4400","Zahlungsausgang","andere")))),"")</f>
    </nc>
  </rcc>
  <rcc rId="686" sId="4">
    <oc r="N81">
      <f>IF(L81&lt;&gt;"",E81,"")</f>
    </oc>
    <nc r="N81">
      <f>IF(L81&lt;&gt;"",E81,"")</f>
    </nc>
  </rcc>
  <rcc rId="687" sId="4">
    <oc r="L83">
      <f>IF(G83&lt;&gt;"",IF(G83="2280","Wareneingang",IF(G83="2400","Warenausgang",IF(G83="2800","Zahlungseingang","Zahlungsausgang"))),"")</f>
    </oc>
    <nc r="L83">
      <f>IF(G83&lt;&gt;"",IF(G83="2280","Wareneingang",IF(G83="2400","Warenausgang",IF(G83="2800","Zahlungseingang","Zahlungsausgang"))),"")</f>
    </nc>
  </rcc>
  <rcc rId="688" sId="4">
    <oc r="K84">
      <f>SUM(H84:H86)-SUM(I84:I86)</f>
    </oc>
    <nc r="K84">
      <f>SUM(H84:H86)-SUM(I84:I86)</f>
    </nc>
  </rcc>
  <rcc rId="689" sId="4">
    <oc r="L84">
      <f>IF(G84&lt;&gt;"",IF(G84="2280","Wareneingang",IF(G84="2400","Warenausgang",IF(G84="2800","Zahlungseingang","Zahlungsausgang"))),"")</f>
    </oc>
    <nc r="L84">
      <f>IF(G84&lt;&gt;"",IF(G84="2280","Wareneingang",IF(G84="2400","Warenausgang",IF(G84="2800","Zahlungseingang",IF(G84="4400","Zahlungsausgang","andere")))),"")</f>
    </nc>
  </rcc>
  <rcc rId="690" sId="4">
    <oc r="N84">
      <f>IF(L84&lt;&gt;"",E84,"")</f>
    </oc>
    <nc r="N84">
      <f>IF(L84&lt;&gt;"",E84,"")</f>
    </nc>
  </rcc>
  <rcc rId="691" sId="4">
    <oc r="L86">
      <f>IF(G86&lt;&gt;"",IF(G86="2280","Wareneingang",IF(G86="2400","Warenausgang",IF(G86="2800","Zahlungseingang","Zahlungsausgang"))),"")</f>
    </oc>
    <nc r="L86">
      <f>IF(G86&lt;&gt;"",IF(G86="2280","Wareneingang",IF(G86="2400","Warenausgang",IF(G86="2800","Zahlungseingang","Zahlungsausgang"))),"")</f>
    </nc>
  </rcc>
  <rcc rId="692" sId="4">
    <oc r="K87">
      <f>SUM(H87:H89)-SUM(I87:I89)</f>
    </oc>
    <nc r="K87">
      <f>SUM(H87:H89)-SUM(I87:I89)</f>
    </nc>
  </rcc>
  <rcc rId="693" sId="4">
    <oc r="L87">
      <f>IF(G87&lt;&gt;"",IF(G87="2280","Wareneingang",IF(G87="2400","Warenausgang",IF(G87="2800","Zahlungseingang","Zahlungsausgang"))),"")</f>
    </oc>
    <nc r="L87">
      <f>IF(G87&lt;&gt;"",IF(G87="2280","Wareneingang",IF(G87="2400","Warenausgang",IF(G87="2800","Zahlungseingang",IF(G87="4400","Zahlungsausgang","andere")))),"")</f>
    </nc>
  </rcc>
  <rcc rId="694" sId="4">
    <oc r="N87">
      <f>IF(L87&lt;&gt;"",E87,"")</f>
    </oc>
    <nc r="N87">
      <f>IF(L87&lt;&gt;"",E87,"")</f>
    </nc>
  </rcc>
  <rcc rId="695" sId="4">
    <oc r="L89">
      <f>IF(G89&lt;&gt;"",IF(G89="2280","Wareneingang",IF(G89="2400","Warenausgang",IF(G89="2800","Zahlungseingang","Zahlungsausgang"))),"")</f>
    </oc>
    <nc r="L89">
      <f>IF(G89&lt;&gt;"",IF(G89="2280","Wareneingang",IF(G89="2400","Warenausgang",IF(G89="2800","Zahlungseingang","Zahlungsausgang"))),"")</f>
    </nc>
  </rcc>
  <rcc rId="696" sId="4">
    <oc r="K90">
      <f>SUM(H90:H92)-SUM(I90:I92)</f>
    </oc>
    <nc r="K90">
      <f>SUM(H90:H92)-SUM(I90:I92)</f>
    </nc>
  </rcc>
  <rcc rId="697" sId="4">
    <oc r="L90">
      <f>IF(G90&lt;&gt;"",IF(G90="2280","Wareneingang",IF(G90="2400","Warenausgang",IF(G90="2800","Zahlungseingang","Zahlungsausgang"))),"")</f>
    </oc>
    <nc r="L90">
      <f>IF(G90&lt;&gt;"",IF(G90="2280","Wareneingang",IF(G90="2400","Warenausgang",IF(G90="2800","Zahlungseingang",IF(G90="4400","Zahlungsausgang","andere")))),"")</f>
    </nc>
  </rcc>
  <rcc rId="698" sId="4">
    <oc r="N90">
      <f>IF(L90&lt;&gt;"",E90,"")</f>
    </oc>
    <nc r="N90">
      <f>IF(L90&lt;&gt;"",E90,"")</f>
    </nc>
  </rcc>
  <rcc rId="699" sId="4">
    <oc r="L92">
      <f>IF(G92&lt;&gt;"",IF(G92="2280","Wareneingang",IF(G92="2400","Warenausgang",IF(G92="2800","Zahlungseingang","Zahlungsausgang"))),"")</f>
    </oc>
    <nc r="L92">
      <f>IF(G92&lt;&gt;"",IF(G92="2280","Wareneingang",IF(G92="2400","Warenausgang",IF(G92="2800","Zahlungseingang","Zahlungsausgang"))),"")</f>
    </nc>
  </rcc>
  <rcc rId="700" sId="4">
    <oc r="K93">
      <f>SUM(H93:H95)-SUM(I93:I95)</f>
    </oc>
    <nc r="K93">
      <f>SUM(H93:H95)-SUM(I93:I95)</f>
    </nc>
  </rcc>
  <rcc rId="701" sId="4">
    <oc r="L93">
      <f>IF(G93&lt;&gt;"",IF(G93="2280","Wareneingang",IF(G93="2400","Warenausgang",IF(G93="2800","Zahlungseingang","Zahlungsausgang"))),"")</f>
    </oc>
    <nc r="L93">
      <f>IF(G93&lt;&gt;"",IF(G93="2280","Wareneingang",IF(G93="2400","Warenausgang",IF(G93="2800","Zahlungseingang",IF(G93="4400","Zahlungsausgang","andere")))),"")</f>
    </nc>
  </rcc>
  <rcc rId="702" sId="4">
    <oc r="N93">
      <f>IF(L93&lt;&gt;"",E93,"")</f>
    </oc>
    <nc r="N93">
      <f>IF(L93&lt;&gt;"",E93,"")</f>
    </nc>
  </rcc>
  <rcc rId="703" sId="4">
    <oc r="L95">
      <f>IF(G95&lt;&gt;"",IF(G95="2280","Wareneingang",IF(G95="2400","Warenausgang",IF(G95="2800","Zahlungseingang","Zahlungsausgang"))),"")</f>
    </oc>
    <nc r="L95">
      <f>IF(G95&lt;&gt;"",IF(G95="2280","Wareneingang",IF(G95="2400","Warenausgang",IF(G95="2800","Zahlungseingang","Zahlungsausgang"))),"")</f>
    </nc>
  </rcc>
  <rcc rId="704" sId="4">
    <oc r="K96">
      <f>SUM(H96:H98)-SUM(I96:I98)</f>
    </oc>
    <nc r="K96">
      <f>SUM(H96:H98)-SUM(I96:I98)</f>
    </nc>
  </rcc>
  <rcc rId="705" sId="4">
    <oc r="L96">
      <f>IF(G96&lt;&gt;"",IF(G96="2280","Wareneingang",IF(G96="2400","Warenausgang",IF(G96="2800","Zahlungseingang","Zahlungsausgang"))),"")</f>
    </oc>
    <nc r="L96">
      <f>IF(G96&lt;&gt;"",IF(G96="2280","Wareneingang",IF(G96="2400","Warenausgang",IF(G96="2800","Zahlungseingang",IF(G96="4400","Zahlungsausgang","andere")))),"")</f>
    </nc>
  </rcc>
  <rcc rId="706" sId="4">
    <oc r="N96">
      <f>IF(L96&lt;&gt;"",E96,"")</f>
    </oc>
    <nc r="N96">
      <f>IF(L96&lt;&gt;"",E96,"")</f>
    </nc>
  </rcc>
  <rcc rId="707" sId="4">
    <oc r="L98">
      <f>IF(G98&lt;&gt;"",IF(G98="2280","Wareneingang",IF(G98="2400","Warenausgang",IF(G98="2800","Zahlungseingang","Zahlungsausgang"))),"")</f>
    </oc>
    <nc r="L98">
      <f>IF(G98&lt;&gt;"",IF(G98="2280","Wareneingang",IF(G98="2400","Warenausgang",IF(G98="2800","Zahlungseingang","Zahlungsausgang"))),"")</f>
    </nc>
  </rcc>
  <rcc rId="708" sId="4">
    <oc r="K99">
      <f>SUM(H99:H101)-SUM(I99:I101)</f>
    </oc>
    <nc r="K99">
      <f>SUM(H99:H101)-SUM(I99:I101)</f>
    </nc>
  </rcc>
  <rcc rId="709" sId="4">
    <oc r="L99">
      <f>IF(G99&lt;&gt;"",IF(G99="2280","Wareneingang",IF(G99="2400","Warenausgang",IF(G99="2800","Zahlungseingang","Zahlungsausgang"))),"")</f>
    </oc>
    <nc r="L99">
      <f>IF(G99&lt;&gt;"",IF(G99="2280","Wareneingang",IF(G99="2400","Warenausgang",IF(G99="2800","Zahlungseingang",IF(G99="4400","Zahlungsausgang","andere")))),"")</f>
    </nc>
  </rcc>
  <rcc rId="710" sId="4">
    <oc r="N99">
      <f>IF(L99&lt;&gt;"",E99,"")</f>
    </oc>
    <nc r="N99">
      <f>IF(L99&lt;&gt;"",E99,"")</f>
    </nc>
  </rcc>
  <rcc rId="711" sId="4">
    <oc r="L101">
      <f>IF(G101&lt;&gt;"",IF(G101="2280","Wareneingang",IF(G101="2400","Warenausgang",IF(G101="2800","Zahlungseingang","Zahlungsausgang"))),"")</f>
    </oc>
    <nc r="L101">
      <f>IF(G101&lt;&gt;"",IF(G101="2280","Wareneingang",IF(G101="2400","Warenausgang",IF(G101="2800","Zahlungseingang","Zahlungsausgang"))),"")</f>
    </nc>
  </rcc>
  <rcc rId="712" sId="4">
    <oc r="K102">
      <f>SUM(H102:H104)-SUM(I102:I104)</f>
    </oc>
    <nc r="K102">
      <f>SUM(H102:H104)-SUM(I102:I104)</f>
    </nc>
  </rcc>
  <rcc rId="713" sId="4">
    <oc r="L102">
      <f>IF(G102&lt;&gt;"",IF(G102="2280","Wareneingang",IF(G102="2400","Warenausgang",IF(G102="2800","Zahlungseingang","Zahlungsausgang"))),"")</f>
    </oc>
    <nc r="L102">
      <f>IF(G102&lt;&gt;"",IF(G102="2280","Wareneingang",IF(G102="2400","Warenausgang",IF(G102="2800","Zahlungseingang",IF(G102="4400","Zahlungsausgang","andere")))),"")</f>
    </nc>
  </rcc>
  <rcc rId="714" sId="4">
    <oc r="N102">
      <f>IF(L102&lt;&gt;"",E102,"")</f>
    </oc>
    <nc r="N102">
      <f>IF(L102&lt;&gt;"",E102,"")</f>
    </nc>
  </rcc>
  <rcc rId="715" sId="4">
    <oc r="L104">
      <f>IF(G104&lt;&gt;"",IF(G104="2280","Wareneingang",IF(G104="2400","Warenausgang",IF(G104="2800","Zahlungseingang","Zahlungsausgang"))),"")</f>
    </oc>
    <nc r="L104">
      <f>IF(G104&lt;&gt;"",IF(G104="2280","Wareneingang",IF(G104="2400","Warenausgang",IF(G104="2800","Zahlungseingang","Zahlungsausgang"))),"")</f>
    </nc>
  </rcc>
  <rcc rId="716" sId="4">
    <oc r="K105">
      <f>SUM(H105:H107)-SUM(I105:I107)</f>
    </oc>
    <nc r="K105">
      <f>SUM(H105:H107)-SUM(I105:I107)</f>
    </nc>
  </rcc>
  <rcc rId="717" sId="4">
    <oc r="L105">
      <f>IF(G105&lt;&gt;"",IF(G105="2280","Wareneingang",IF(G105="2400","Warenausgang",IF(G105="2800","Zahlungseingang","Zahlungsausgang"))),"")</f>
    </oc>
    <nc r="L105">
      <f>IF(G105&lt;&gt;"",IF(G105="2280","Wareneingang",IF(G105="2400","Warenausgang",IF(G105="2800","Zahlungseingang",IF(G105="4400","Zahlungsausgang","andere")))),"")</f>
    </nc>
  </rcc>
  <rcc rId="718" sId="4">
    <oc r="N105">
      <f>IF(L105&lt;&gt;"",E105,"")</f>
    </oc>
    <nc r="N105">
      <f>IF(L105&lt;&gt;"",E105,"")</f>
    </nc>
  </rcc>
  <rcc rId="719" sId="4">
    <oc r="L107">
      <f>IF(G107&lt;&gt;"",IF(G107="2280","Wareneingang",IF(G107="2400","Warenausgang",IF(G107="2800","Zahlungseingang","Zahlungsausgang"))),"")</f>
    </oc>
    <nc r="L107">
      <f>IF(G107&lt;&gt;"",IF(G107="2280","Wareneingang",IF(G107="2400","Warenausgang",IF(G107="2800","Zahlungseingang","Zahlungsausgang"))),"")</f>
    </nc>
  </rcc>
  <rcc rId="720" sId="4">
    <oc r="K108">
      <f>SUM(H108:H110)-SUM(I108:I110)</f>
    </oc>
    <nc r="K108">
      <f>SUM(H108:H110)-SUM(I108:I110)</f>
    </nc>
  </rcc>
  <rcc rId="721" sId="4">
    <oc r="L108">
      <f>IF(G108&lt;&gt;"",IF(G108="2280","Wareneingang",IF(G108="2400","Warenausgang",IF(G108="2800","Zahlungseingang","Zahlungsausgang"))),"")</f>
    </oc>
    <nc r="L108">
      <f>IF(G108&lt;&gt;"",IF(G108="2280","Wareneingang",IF(G108="2400","Warenausgang",IF(G108="2800","Zahlungseingang",IF(G108="4400","Zahlungsausgang","andere")))),"")</f>
    </nc>
  </rcc>
  <rcc rId="722" sId="4">
    <oc r="N108">
      <f>IF(L108&lt;&gt;"",E108,"")</f>
    </oc>
    <nc r="N108">
      <f>IF(L108&lt;&gt;"",E108,"")</f>
    </nc>
  </rcc>
  <rcc rId="723" sId="4">
    <oc r="L110">
      <f>IF(G110&lt;&gt;"",IF(G110="2280","Wareneingang",IF(G110="2400","Warenausgang",IF(G110="2800","Zahlungseingang","Zahlungsausgang"))),"")</f>
    </oc>
    <nc r="L110">
      <f>IF(G110&lt;&gt;"",IF(G110="2280","Wareneingang",IF(G110="2400","Warenausgang",IF(G110="2800","Zahlungseingang","Zahlungsausgang"))),"")</f>
    </nc>
  </rcc>
  <rcc rId="724" sId="4">
    <oc r="K111">
      <f>SUM(H111:H113)-SUM(I111:I113)</f>
    </oc>
    <nc r="K111">
      <f>SUM(H111:H113)-SUM(I111:I113)</f>
    </nc>
  </rcc>
  <rcc rId="725" sId="4">
    <oc r="L111">
      <f>IF(G111&lt;&gt;"",IF(G111="2280","Wareneingang",IF(G111="2400","Warenausgang",IF(G111="2800","Zahlungseingang","Zahlungsausgang"))),"")</f>
    </oc>
    <nc r="L111">
      <f>IF(G111&lt;&gt;"",IF(G111="2280","Wareneingang",IF(G111="2400","Warenausgang",IF(G111="2800","Zahlungseingang",IF(G111="4400","Zahlungsausgang","andere")))),"")</f>
    </nc>
  </rcc>
  <rcc rId="726" sId="4">
    <oc r="N111">
      <f>IF(L111&lt;&gt;"",E111,"")</f>
    </oc>
    <nc r="N111">
      <f>IF(L111&lt;&gt;"",E111,"")</f>
    </nc>
  </rcc>
  <rcc rId="727" sId="4">
    <oc r="L113">
      <f>IF(G113&lt;&gt;"",IF(G113="2280","Wareneingang",IF(G113="2400","Warenausgang",IF(G113="2800","Zahlungseingang","Zahlungsausgang"))),"")</f>
    </oc>
    <nc r="L113">
      <f>IF(G113&lt;&gt;"",IF(G113="2280","Wareneingang",IF(G113="2400","Warenausgang",IF(G113="2800","Zahlungseingang","Zahlungsausgang"))),"")</f>
    </nc>
  </rcc>
  <rcc rId="728" sId="4">
    <oc r="K114">
      <f>SUM(H114:H116)-SUM(I114:I116)</f>
    </oc>
    <nc r="K114">
      <f>SUM(H114:H116)-SUM(I114:I116)</f>
    </nc>
  </rcc>
  <rcc rId="729" sId="4">
    <oc r="L114">
      <f>IF(G114&lt;&gt;"",IF(G114="2280","Wareneingang",IF(G114="2400","Warenausgang",IF(G114="2800","Zahlungseingang","Zahlungsausgang"))),"")</f>
    </oc>
    <nc r="L114">
      <f>IF(G114&lt;&gt;"",IF(G114="2280","Wareneingang",IF(G114="2400","Warenausgang",IF(G114="2800","Zahlungseingang",IF(G114="4400","Zahlungsausgang","andere")))),"")</f>
    </nc>
  </rcc>
  <rcc rId="730" sId="4">
    <oc r="N114">
      <f>IF(L114&lt;&gt;"",E114,"")</f>
    </oc>
    <nc r="N114">
      <f>IF(L114&lt;&gt;"",E114,"")</f>
    </nc>
  </rcc>
  <rcc rId="731" sId="4">
    <oc r="L116">
      <f>IF(G116&lt;&gt;"",IF(G116="2280","Wareneingang",IF(G116="2400","Warenausgang",IF(G116="2800","Zahlungseingang","Zahlungsausgang"))),"")</f>
    </oc>
    <nc r="L116">
      <f>IF(G116&lt;&gt;"",IF(G116="2280","Wareneingang",IF(G116="2400","Warenausgang",IF(G116="2800","Zahlungseingang","Zahlungsausgang"))),"")</f>
    </nc>
  </rcc>
  <rcc rId="732" sId="4">
    <oc r="K117">
      <f>SUM(H117:H119)-SUM(I117:I119)</f>
    </oc>
    <nc r="K117">
      <f>SUM(H117:H119)-SUM(I117:I119)</f>
    </nc>
  </rcc>
  <rcc rId="733" sId="4">
    <oc r="L117">
      <f>IF(G117&lt;&gt;"",IF(G117="2280","Wareneingang",IF(G117="2400","Warenausgang",IF(G117="2800","Zahlungseingang","Zahlungsausgang"))),"")</f>
    </oc>
    <nc r="L117">
      <f>IF(G117&lt;&gt;"",IF(G117="2280","Wareneingang",IF(G117="2400","Warenausgang",IF(G117="2800","Zahlungseingang",IF(G117="4400","Zahlungsausgang","andere")))),"")</f>
    </nc>
  </rcc>
  <rcc rId="734" sId="4">
    <oc r="N117">
      <f>IF(L117&lt;&gt;"",E117,"")</f>
    </oc>
    <nc r="N117">
      <f>IF(L117&lt;&gt;"",E117,"")</f>
    </nc>
  </rcc>
  <rcc rId="735" sId="4">
    <oc r="L119">
      <f>IF(G119&lt;&gt;"",IF(G119="2280","Wareneingang",IF(G119="2400","Warenausgang",IF(G119="2800","Zahlungseingang","Zahlungsausgang"))),"")</f>
    </oc>
    <nc r="L119">
      <f>IF(G119&lt;&gt;"",IF(G119="2280","Wareneingang",IF(G119="2400","Warenausgang",IF(G119="2800","Zahlungseingang","Zahlungsausgang"))),"")</f>
    </nc>
  </rcc>
  <rcc rId="736" sId="4">
    <oc r="K120">
      <f>SUM(H120:H122)-SUM(I120:I122)</f>
    </oc>
    <nc r="K120">
      <f>SUM(H120:H122)-SUM(I120:I122)</f>
    </nc>
  </rcc>
  <rcc rId="737" sId="4">
    <oc r="L120">
      <f>IF(G120&lt;&gt;"",IF(G120="2280","Wareneingang",IF(G120="2400","Warenausgang",IF(G120="2800","Zahlungseingang","Zahlungsausgang"))),"")</f>
    </oc>
    <nc r="L120">
      <f>IF(G120&lt;&gt;"",IF(G120="2280","Wareneingang",IF(G120="2400","Warenausgang",IF(G120="2800","Zahlungseingang",IF(G120="4400","Zahlungsausgang","andere")))),"")</f>
    </nc>
  </rcc>
  <rcc rId="738" sId="4">
    <oc r="N120">
      <f>IF(L120&lt;&gt;"",E120,"")</f>
    </oc>
    <nc r="N120">
      <f>IF(L120&lt;&gt;"",E120,"")</f>
    </nc>
  </rcc>
  <rcc rId="739" sId="4">
    <oc r="L122">
      <f>IF(G122&lt;&gt;"",IF(G122="2280","Wareneingang",IF(G122="2400","Warenausgang",IF(G122="2800","Zahlungseingang","Zahlungsausgang"))),"")</f>
    </oc>
    <nc r="L122">
      <f>IF(G122&lt;&gt;"",IF(G122="2280","Wareneingang",IF(G122="2400","Warenausgang",IF(G122="2800","Zahlungseingang","Zahlungsausgang"))),"")</f>
    </nc>
  </rcc>
  <rcc rId="740" sId="4">
    <oc r="K123">
      <f>SUM(H123:H125)-SUM(I123:I125)</f>
    </oc>
    <nc r="K123">
      <f>SUM(H123:H125)-SUM(I123:I125)</f>
    </nc>
  </rcc>
  <rcc rId="741" sId="4">
    <oc r="L123">
      <f>IF(G123&lt;&gt;"",IF(G123="2280","Wareneingang",IF(G123="2400","Warenausgang",IF(G123="2800","Zahlungseingang","Zahlungsausgang"))),"")</f>
    </oc>
    <nc r="L123">
      <f>IF(G123&lt;&gt;"",IF(G123="2280","Wareneingang",IF(G123="2400","Warenausgang",IF(G123="2800","Zahlungseingang",IF(G123="4400","Zahlungsausgang","andere")))),"")</f>
    </nc>
  </rcc>
  <rcc rId="742" sId="4">
    <oc r="N123">
      <f>IF(L123&lt;&gt;"",E123,"")</f>
    </oc>
    <nc r="N123">
      <f>IF(L123&lt;&gt;"",E123,"")</f>
    </nc>
  </rcc>
  <rcc rId="743" sId="4">
    <oc r="L125">
      <f>IF(G125&lt;&gt;"",IF(G125="2280","Wareneingang",IF(G125="2400","Warenausgang",IF(G125="2800","Zahlungseingang","Zahlungsausgang"))),"")</f>
    </oc>
    <nc r="L125">
      <f>IF(G125&lt;&gt;"",IF(G125="2280","Wareneingang",IF(G125="2400","Warenausgang",IF(G125="2800","Zahlungseingang","Zahlungsausgang"))),"")</f>
    </nc>
  </rcc>
  <rcc rId="744" sId="4">
    <oc r="K126">
      <f>SUM(H126:H128)-SUM(I126:I128)</f>
    </oc>
    <nc r="K126">
      <f>SUM(H126:H128)-SUM(I126:I128)</f>
    </nc>
  </rcc>
  <rcc rId="745" sId="4">
    <oc r="L126">
      <f>IF(G126&lt;&gt;"",IF(G126="2280","Wareneingang",IF(G126="2400","Warenausgang",IF(G126="2800","Zahlungseingang","Zahlungsausgang"))),"")</f>
    </oc>
    <nc r="L126">
      <f>IF(G126&lt;&gt;"",IF(G126="2280","Wareneingang",IF(G126="2400","Warenausgang",IF(G126="2800","Zahlungseingang",IF(G126="4400","Zahlungsausgang","andere")))),"")</f>
    </nc>
  </rcc>
  <rcc rId="746" sId="4">
    <oc r="N126">
      <f>IF(L126&lt;&gt;"",E126,"")</f>
    </oc>
    <nc r="N126">
      <f>IF(L126&lt;&gt;"",E126,"")</f>
    </nc>
  </rcc>
  <rcc rId="747" sId="4">
    <oc r="L128">
      <f>IF(G128&lt;&gt;"",IF(G128="2280","Wareneingang",IF(G128="2400","Warenausgang",IF(G128="2800","Zahlungseingang","Zahlungsausgang"))),"")</f>
    </oc>
    <nc r="L128">
      <f>IF(G128&lt;&gt;"",IF(G128="2280","Wareneingang",IF(G128="2400","Warenausgang",IF(G128="2800","Zahlungseingang","Zahlungsausgang"))),"")</f>
    </nc>
  </rcc>
  <rcc rId="748" sId="4">
    <oc r="K129">
      <f>SUM(H129:H131)-SUM(I129:I131)</f>
    </oc>
    <nc r="K129">
      <f>SUM(H129:H131)-SUM(I129:I131)</f>
    </nc>
  </rcc>
  <rcc rId="749" sId="4">
    <oc r="L129">
      <f>IF(G129&lt;&gt;"",IF(G129="2280","Wareneingang",IF(G129="2400","Warenausgang",IF(G129="2800","Zahlungseingang","Zahlungsausgang"))),"")</f>
    </oc>
    <nc r="L129">
      <f>IF(G129&lt;&gt;"",IF(G129="2280","Wareneingang",IF(G129="2400","Warenausgang",IF(G129="2800","Zahlungseingang",IF(G129="4400","Zahlungsausgang","andere")))),"")</f>
    </nc>
  </rcc>
  <rcc rId="750" sId="4">
    <oc r="N129">
      <f>IF(L129&lt;&gt;"",E129,"")</f>
    </oc>
    <nc r="N129">
      <f>IF(L129&lt;&gt;"",E129,"")</f>
    </nc>
  </rcc>
  <rcc rId="751" sId="4">
    <oc r="L131">
      <f>IF(G131&lt;&gt;"",IF(G131="2280","Wareneingang",IF(G131="2400","Warenausgang",IF(G131="2800","Zahlungseingang","Zahlungsausgang"))),"")</f>
    </oc>
    <nc r="L131">
      <f>IF(G131&lt;&gt;"",IF(G131="2280","Wareneingang",IF(G131="2400","Warenausgang",IF(G131="2800","Zahlungseingang","Zahlungsausgang"))),"")</f>
    </nc>
  </rcc>
  <rcc rId="752" sId="4">
    <oc r="K132">
      <f>SUM(H132:H134)-SUM(I132:I134)</f>
    </oc>
    <nc r="K132">
      <f>SUM(H132:H134)-SUM(I132:I134)</f>
    </nc>
  </rcc>
  <rcc rId="753" sId="4">
    <oc r="L132">
      <f>IF(G132&lt;&gt;"",IF(G132="2280","Wareneingang",IF(G132="2400","Warenausgang",IF(G132="2800","Zahlungseingang","Zahlungsausgang"))),"")</f>
    </oc>
    <nc r="L132">
      <f>IF(G132&lt;&gt;"",IF(G132="2280","Wareneingang",IF(G132="2400","Warenausgang",IF(G132="2800","Zahlungseingang",IF(G132="4400","Zahlungsausgang","andere")))),"")</f>
    </nc>
  </rcc>
  <rcc rId="754" sId="4">
    <oc r="N132">
      <f>IF(L132&lt;&gt;"",E132,"")</f>
    </oc>
    <nc r="N132">
      <f>IF(L132&lt;&gt;"",E132,"")</f>
    </nc>
  </rcc>
  <rcc rId="755" sId="4">
    <oc r="L134">
      <f>IF(G134&lt;&gt;"",IF(G134="2280","Wareneingang",IF(G134="2400","Warenausgang",IF(G134="2800","Zahlungseingang","Zahlungsausgang"))),"")</f>
    </oc>
    <nc r="L134">
      <f>IF(G134&lt;&gt;"",IF(G134="2280","Wareneingang",IF(G134="2400","Warenausgang",IF(G134="2800","Zahlungseingang","Zahlungsausgang"))),"")</f>
    </nc>
  </rcc>
  <rcc rId="756" sId="4">
    <oc r="K135">
      <f>SUM(H135:H137)-SUM(I135:I137)</f>
    </oc>
    <nc r="K135">
      <f>SUM(H135:H137)-SUM(I135:I137)</f>
    </nc>
  </rcc>
  <rcc rId="757" sId="4">
    <oc r="L135">
      <f>IF(G135&lt;&gt;"",IF(G135="2280","Wareneingang",IF(G135="2400","Warenausgang",IF(G135="2800","Zahlungseingang","Zahlungsausgang"))),"")</f>
    </oc>
    <nc r="L135">
      <f>IF(G135&lt;&gt;"",IF(G135="2280","Wareneingang",IF(G135="2400","Warenausgang",IF(G135="2800","Zahlungseingang",IF(G135="4400","Zahlungsausgang","andere")))),"")</f>
    </nc>
  </rcc>
  <rcc rId="758" sId="4">
    <oc r="N135">
      <f>IF(L135&lt;&gt;"",E135,"")</f>
    </oc>
    <nc r="N135">
      <f>IF(L135&lt;&gt;"",E135,"")</f>
    </nc>
  </rcc>
  <rcc rId="759" sId="4">
    <oc r="L137">
      <f>IF(G137&lt;&gt;"",IF(G137="2280","Wareneingang",IF(G137="2400","Warenausgang",IF(G137="2800","Zahlungseingang","Zahlungsausgang"))),"")</f>
    </oc>
    <nc r="L137">
      <f>IF(G137&lt;&gt;"",IF(G137="2280","Wareneingang",IF(G137="2400","Warenausgang",IF(G137="2800","Zahlungseingang","Zahlungsausgang"))),"")</f>
    </nc>
  </rcc>
  <rcc rId="760" sId="4">
    <oc r="K138">
      <f>SUM(H138:H140)-SUM(I138:I140)</f>
    </oc>
    <nc r="K138">
      <f>SUM(H138:H140)-SUM(I138:I140)</f>
    </nc>
  </rcc>
  <rcc rId="761" sId="4">
    <oc r="L138">
      <f>IF(G138&lt;&gt;"",IF(G138="2280","Wareneingang",IF(G138="2400","Warenausgang",IF(G138="2800","Zahlungseingang","Zahlungsausgang"))),"")</f>
    </oc>
    <nc r="L138">
      <f>IF(G138&lt;&gt;"",IF(G138="2280","Wareneingang",IF(G138="2400","Warenausgang",IF(G138="2800","Zahlungseingang",IF(G138="4400","Zahlungsausgang","andere")))),"")</f>
    </nc>
  </rcc>
  <rcc rId="762" sId="4">
    <oc r="N138">
      <f>IF(L138&lt;&gt;"",E138,"")</f>
    </oc>
    <nc r="N138">
      <f>IF(L138&lt;&gt;"",E138,"")</f>
    </nc>
  </rcc>
  <rcc rId="763" sId="4">
    <oc r="L140">
      <f>IF(G140&lt;&gt;"",IF(G140="2280","Wareneingang",IF(G140="2400","Warenausgang",IF(G140="2800","Zahlungseingang","Zahlungsausgang"))),"")</f>
    </oc>
    <nc r="L140">
      <f>IF(G140&lt;&gt;"",IF(G140="2280","Wareneingang",IF(G140="2400","Warenausgang",IF(G140="2800","Zahlungseingang","Zahlungsausgang"))),"")</f>
    </nc>
  </rcc>
  <rcc rId="764" sId="4">
    <oc r="K141">
      <f>SUM(H141:H143)-SUM(I141:I143)</f>
    </oc>
    <nc r="K141">
      <f>SUM(H141:H143)-SUM(I141:I143)</f>
    </nc>
  </rcc>
  <rcc rId="765" sId="4">
    <oc r="L141">
      <f>IF(G141&lt;&gt;"",IF(G141="2280","Wareneingang",IF(G141="2400","Warenausgang",IF(G141="2800","Zahlungseingang","Zahlungsausgang"))),"")</f>
    </oc>
    <nc r="L141">
      <f>IF(G141&lt;&gt;"",IF(G141="2280","Wareneingang",IF(G141="2400","Warenausgang",IF(G141="2800","Zahlungseingang",IF(G141="4400","Zahlungsausgang","andere")))),"")</f>
    </nc>
  </rcc>
  <rcc rId="766" sId="4">
    <oc r="N141">
      <f>IF(L141&lt;&gt;"",E141,"")</f>
    </oc>
    <nc r="N141">
      <f>IF(L141&lt;&gt;"",E141,"")</f>
    </nc>
  </rcc>
  <rcc rId="767" sId="4">
    <oc r="L143">
      <f>IF(G143&lt;&gt;"",IF(G143="2280","Wareneingang",IF(G143="2400","Warenausgang",IF(G143="2800","Zahlungseingang","Zahlungsausgang"))),"")</f>
    </oc>
    <nc r="L143">
      <f>IF(G143&lt;&gt;"",IF(G143="2280","Wareneingang",IF(G143="2400","Warenausgang",IF(G143="2800","Zahlungseingang","Zahlungsausgang"))),"")</f>
    </nc>
  </rcc>
  <rcc rId="768" sId="4">
    <oc r="K144">
      <f>SUM(H144:H146)-SUM(I144:I146)</f>
    </oc>
    <nc r="K144">
      <f>SUM(H144:H146)-SUM(I144:I146)</f>
    </nc>
  </rcc>
  <rcc rId="769" sId="4">
    <oc r="L144">
      <f>IF(G144&lt;&gt;"",IF(G144="2280","Wareneingang",IF(G144="2400","Warenausgang",IF(G144="2800","Zahlungseingang","Zahlungsausgang"))),"")</f>
    </oc>
    <nc r="L144">
      <f>IF(G144&lt;&gt;"",IF(G144="2280","Wareneingang",IF(G144="2400","Warenausgang",IF(G144="2800","Zahlungseingang",IF(G144="4400","Zahlungsausgang","andere")))),"")</f>
    </nc>
  </rcc>
  <rcc rId="770" sId="4">
    <oc r="N144">
      <f>IF(L144&lt;&gt;"",E144,"")</f>
    </oc>
    <nc r="N144">
      <f>IF(L144&lt;&gt;"",E144,"")</f>
    </nc>
  </rcc>
  <rcc rId="771" sId="4">
    <oc r="L146">
      <f>IF(G146&lt;&gt;"",IF(G146="2280","Wareneingang",IF(G146="2400","Warenausgang",IF(G146="2800","Zahlungseingang","Zahlungsausgang"))),"")</f>
    </oc>
    <nc r="L146">
      <f>IF(G146&lt;&gt;"",IF(G146="2280","Wareneingang",IF(G146="2400","Warenausgang",IF(G146="2800","Zahlungseingang","Zahlungsausgang"))),"")</f>
    </nc>
  </rcc>
  <rcc rId="772" sId="4">
    <oc r="K147">
      <f>SUM(H147:H149)-SUM(I147:I149)</f>
    </oc>
    <nc r="K147">
      <f>SUM(H147:H149)-SUM(I147:I149)</f>
    </nc>
  </rcc>
  <rcc rId="773" sId="4">
    <oc r="L147">
      <f>IF(G147&lt;&gt;"",IF(G147="2280","Wareneingang",IF(G147="2400","Warenausgang",IF(G147="2800","Zahlungseingang","Zahlungsausgang"))),"")</f>
    </oc>
    <nc r="L147">
      <f>IF(G147&lt;&gt;"",IF(G147="2280","Wareneingang",IF(G147="2400","Warenausgang",IF(G147="2800","Zahlungseingang",IF(G147="4400","Zahlungsausgang","andere")))),"")</f>
    </nc>
  </rcc>
  <rcc rId="774" sId="4">
    <oc r="N147">
      <f>IF(L147&lt;&gt;"",E147,"")</f>
    </oc>
    <nc r="N147">
      <f>IF(L147&lt;&gt;"",E147,"")</f>
    </nc>
  </rcc>
  <rcc rId="775" sId="4">
    <oc r="L149">
      <f>IF(G149&lt;&gt;"",IF(G149="2280","Wareneingang",IF(G149="2400","Warenausgang",IF(G149="2800","Zahlungseingang","Zahlungsausgang"))),"")</f>
    </oc>
    <nc r="L149">
      <f>IF(G149&lt;&gt;"",IF(G149="2280","Wareneingang",IF(G149="2400","Warenausgang",IF(G149="2800","Zahlungseingang","Zahlungsausgang"))),"")</f>
    </nc>
  </rcc>
  <rcc rId="776" sId="4">
    <oc r="K150">
      <f>SUM(H150:H152)-SUM(I150:I152)</f>
    </oc>
    <nc r="K150">
      <f>SUM(H150:H152)-SUM(I150:I152)</f>
    </nc>
  </rcc>
  <rcc rId="777" sId="4">
    <oc r="L150">
      <f>IF(G150&lt;&gt;"",IF(G150="2280","Wareneingang",IF(G150="2400","Warenausgang",IF(G150="2800","Zahlungseingang","Zahlungsausgang"))),"")</f>
    </oc>
    <nc r="L150">
      <f>IF(G150&lt;&gt;"",IF(G150="2280","Wareneingang",IF(G150="2400","Warenausgang",IF(G150="2800","Zahlungseingang",IF(G150="4400","Zahlungsausgang","andere")))),"")</f>
    </nc>
  </rcc>
  <rcc rId="778" sId="4">
    <oc r="N150">
      <f>IF(L150&lt;&gt;"",E150,"")</f>
    </oc>
    <nc r="N150">
      <f>IF(L150&lt;&gt;"",E150,"")</f>
    </nc>
  </rcc>
  <rcc rId="779" sId="4">
    <oc r="L152">
      <f>IF(G152&lt;&gt;"",IF(G152="2280","Wareneingang",IF(G152="2400","Warenausgang",IF(G152="2800","Zahlungseingang","Zahlungsausgang"))),"")</f>
    </oc>
    <nc r="L152">
      <f>IF(G152&lt;&gt;"",IF(G152="2280","Wareneingang",IF(G152="2400","Warenausgang",IF(G152="2800","Zahlungseingang","Zahlungsausgang"))),"")</f>
    </nc>
  </rcc>
  <rcc rId="780" sId="4">
    <oc r="K153">
      <f>SUM(H153:H155)-SUM(I153:I155)</f>
    </oc>
    <nc r="K153">
      <f>SUM(H153:H155)-SUM(I153:I155)</f>
    </nc>
  </rcc>
  <rcc rId="781" sId="4">
    <oc r="L153">
      <f>IF(G153&lt;&gt;"",IF(G153="2280","Wareneingang",IF(G153="2400","Warenausgang",IF(G153="2800","Zahlungseingang","Zahlungsausgang"))),"")</f>
    </oc>
    <nc r="L153">
      <f>IF(G153&lt;&gt;"",IF(G153="2280","Wareneingang",IF(G153="2400","Warenausgang",IF(G153="2800","Zahlungseingang",IF(G153="4400","Zahlungsausgang","andere")))),"")</f>
    </nc>
  </rcc>
  <rcc rId="782" sId="4">
    <oc r="N153">
      <f>IF(L153&lt;&gt;"",E153,"")</f>
    </oc>
    <nc r="N153">
      <f>IF(L153&lt;&gt;"",E153,"")</f>
    </nc>
  </rcc>
  <rcc rId="783" sId="4">
    <oc r="L155">
      <f>IF(G155&lt;&gt;"",IF(G155="2280","Wareneingang",IF(G155="2400","Warenausgang",IF(G155="2800","Zahlungseingang","Zahlungsausgang"))),"")</f>
    </oc>
    <nc r="L155">
      <f>IF(G155&lt;&gt;"",IF(G155="2280","Wareneingang",IF(G155="2400","Warenausgang",IF(G155="2800","Zahlungseingang","Zahlungsausgang"))),"")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4" sId="4">
    <oc r="L41">
      <f>IF(G41&lt;&gt;"",IF(G41="2280","Wareneingang",IF(G41="2400","Warenausgang",IF(G41="2800","Zahlungseingang","Zahlungsausgang"))),"")</f>
    </oc>
    <nc r="L41"/>
  </rcc>
  <rcc rId="785" sId="4">
    <oc r="L44">
      <f>IF(G44&lt;&gt;"",IF(G44="2280","Wareneingang",IF(G44="2400","Warenausgang",IF(G44="2800","Zahlungseingang","Zahlungsausgang"))),"")</f>
    </oc>
    <nc r="L44"/>
  </rcc>
  <rcc rId="786" sId="4">
    <oc r="L45">
      <f>IF(G45&lt;&gt;"",IF(G45="2280","Wareneingang",IF(G45="2400","Warenausgang",IF(G45="2800","Zahlungseingang",IF(G45="4400","Zahlungsausgang","andere")))),"")</f>
    </oc>
    <nc r="L45"/>
  </rcc>
  <rcc rId="787" sId="4">
    <oc r="L50">
      <f>IF(G50&lt;&gt;"",IF(G50="2280","Wareneingang",IF(G50="2400","Warenausgang",IF(G50="2800","Zahlungseingang","Zahlungsausgang"))),"")</f>
    </oc>
    <nc r="L50"/>
  </rcc>
  <rcc rId="788" sId="4">
    <oc r="L56">
      <f>IF(G56&lt;&gt;"",IF(G56="2280","Wareneingang",IF(G56="2400","Warenausgang",IF(G56="2800","Zahlungseingang","Zahlungsausgang"))),"")</f>
    </oc>
    <nc r="L56"/>
  </rcc>
  <rcc rId="789" sId="4">
    <oc r="L62">
      <f>IF(G62&lt;&gt;"",IF(G62="2280","Wareneingang",IF(G62="2400","Warenausgang",IF(G62="2800","Zahlungseingang","Zahlungsausgang"))),"")</f>
    </oc>
    <nc r="L62"/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xfDxf="1" sqref="L42" start="0" length="0">
    <dxf>
      <font>
        <sz val="8"/>
      </font>
      <fill>
        <patternFill patternType="solid">
          <bgColor indexed="9"/>
        </patternFill>
      </fill>
      <border outline="0">
        <top style="thin">
          <color indexed="64"/>
        </top>
      </border>
    </dxf>
  </rfmt>
  <rfmt sheetId="4" xfDxf="1" sqref="L45" start="0" length="0">
    <dxf>
      <font>
        <sz val="8"/>
      </font>
      <fill>
        <patternFill patternType="solid">
          <bgColor indexed="9"/>
        </patternFill>
      </fill>
      <border outline="0">
        <top style="thin">
          <color indexed="64"/>
        </top>
      </border>
    </dxf>
  </rfmt>
  <rcc rId="790" sId="4">
    <oc r="K42">
      <f>SUM(H42:H44)-SUM(I42:I44)</f>
    </oc>
    <nc r="K42">
      <f>SUM(H42:H44)-SUM(I42:I44)</f>
    </nc>
  </rcc>
  <rcc rId="791" sId="4">
    <oc r="L42">
      <f>IF(G42&lt;&gt;"",IF(G42="2280","Wareneingang",IF(G42="2400","Warenausgang",IF(G42="2800","Zahlungseingang",IF(G42="4400","Zahlungsausgang","andere")))),"")</f>
    </oc>
    <nc r="L42">
      <f>IF(G42&lt;&gt;"",IF(G42="2280","Wareneingang",IF(G42="2400","Warenausgang",IF(G42="2800","Zahlungseingang",IF(G42="4400","Zahlungsausgang","andere")))),"")</f>
    </nc>
  </rcc>
  <rcc rId="792" sId="4">
    <oc r="N42">
      <f>IF(L42&lt;&gt;"",E42,"")</f>
    </oc>
    <nc r="N42">
      <f>IF(L42&lt;&gt;"",E42,"")</f>
    </nc>
  </rcc>
  <rcc rId="793" sId="4">
    <oc r="K45">
      <f>SUM(H45:H47)-SUM(I45:I47)</f>
    </oc>
    <nc r="K45">
      <f>SUM(H45:H47)-SUM(I45:I47)</f>
    </nc>
  </rcc>
  <rcc rId="794" sId="4">
    <nc r="L45">
      <f>IF(G45&lt;&gt;"",IF(G45="2280","Wareneingang",IF(G45="2400","Warenausgang",IF(G45="2800","Zahlungseingang",IF(G45="4400","Zahlungsausgang","andere")))),"")</f>
    </nc>
  </rcc>
  <rcc rId="795" sId="4">
    <oc r="N45">
      <f>IF(L45&lt;&gt;"",E45,"")</f>
    </oc>
    <nc r="N45">
      <f>IF(L45&lt;&gt;"",E45,"")</f>
    </nc>
  </rcc>
  <rcc rId="796" sId="4">
    <oc r="L47">
      <f>IF(G47&lt;&gt;"",IF(G47="2280","Wareneingang",IF(G47="2400","Warenausgang",IF(G47="2800","Zahlungseingang","Zahlungsausgang"))),"")</f>
    </oc>
    <nc r="L47"/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K36:N155">
    <dxf>
      <fill>
        <patternFill>
          <bgColor theme="5" tint="0.39997558519241921"/>
        </patternFill>
      </fill>
    </dxf>
  </rfmt>
  <rfmt sheetId="4" sqref="K36:N155" start="0" length="2147483647">
    <dxf>
      <font>
        <b/>
      </font>
    </dxf>
  </rfmt>
  <rcc rId="797" sId="4">
    <oc r="F66">
      <f>IF(ISERROR(VLOOKUP(G66,Kontenrahmen!$A$1:$B$68,2)),"",VLOOKUP(G66,Kontenrahmen!$A$1:$B$68,2))</f>
    </oc>
    <nc r="F66">
      <f>IF(ISERROR(VLOOKUP(G66,Kontenrahmen!$A$1:$B$68,2)),"",VLOOKUP(G66,Kontenrahmen!$A$1:$B$68,2))</f>
    </nc>
  </rcc>
  <rcc rId="798" sId="4">
    <nc r="G66" t="inlineStr">
      <is>
        <t>2400</t>
      </is>
    </nc>
  </rcc>
  <rcc rId="799" sId="4">
    <oc r="F67">
      <f>IF(ISERROR(VLOOKUP(G67,Kontenrahmen!$A$1:$B$68,2)),"",VLOOKUP(G67,Kontenrahmen!$A$1:$B$68,2))</f>
    </oc>
    <nc r="F67">
      <f>IF(ISERROR(VLOOKUP(G67,Kontenrahmen!$A$1:$B$68,2)),"",VLOOKUP(G67,Kontenrahmen!$A$1:$B$68,2))</f>
    </nc>
  </rcc>
  <rcc rId="800" sId="4">
    <nc r="G67" t="inlineStr">
      <is>
        <t>4800</t>
      </is>
    </nc>
  </rcc>
  <rcc rId="801" sId="4">
    <oc r="F68">
      <f>IF(ISERROR(VLOOKUP(G68,Kontenrahmen!$A$1:$B$68,2)),"",VLOOKUP(G68,Kontenrahmen!$A$1:$B$68,2))</f>
    </oc>
    <nc r="F68">
      <f>IF(ISERROR(VLOOKUP(G68,Kontenrahmen!$A$1:$B$68,2)),"",VLOOKUP(G68,Kontenrahmen!$A$1:$B$68,2))</f>
    </nc>
  </rcc>
  <rcc rId="802" sId="4">
    <nc r="G68" t="inlineStr">
      <is>
        <t>5100</t>
      </is>
    </nc>
  </rcc>
  <rcc rId="803" sId="4">
    <oc r="F69">
      <f>IF(ISERROR(VLOOKUP(G69,Kontenrahmen!$A$1:$B$68,2)),"",VLOOKUP(G69,Kontenrahmen!$A$1:$B$68,2))</f>
    </oc>
    <nc r="F69">
      <f>IF(ISERROR(VLOOKUP(G69,Kontenrahmen!$A$1:$B$68,2)),"",VLOOKUP(G69,Kontenrahmen!$A$1:$B$68,2))</f>
    </nc>
  </rcc>
  <rcc rId="804" sId="4">
    <nc r="G69" t="inlineStr">
      <is>
        <t>2800</t>
      </is>
    </nc>
  </rcc>
  <rcc rId="805" sId="4">
    <oc r="F70">
      <f>IF(ISERROR(VLOOKUP(G70,Kontenrahmen!$A$1:$B$68,2)),"",VLOOKUP(G70,Kontenrahmen!$A$1:$B$68,2))</f>
    </oc>
    <nc r="F70">
      <f>IF(ISERROR(VLOOKUP(G70,Kontenrahmen!$A$1:$B$68,2)),"",VLOOKUP(G70,Kontenrahmen!$A$1:$B$68,2))</f>
    </nc>
  </rcc>
  <rcc rId="806" sId="4">
    <nc r="G70" t="inlineStr">
      <is>
        <t>2400</t>
      </is>
    </nc>
  </rcc>
  <rcc rId="807" sId="4">
    <nc r="E66" t="inlineStr">
      <is>
        <t>1005 / 2015</t>
      </is>
    </nc>
  </rcc>
  <rcc rId="808" sId="4">
    <nc r="E67" t="inlineStr">
      <is>
        <t xml:space="preserve"> 1005 / 2015</t>
      </is>
    </nc>
  </rcc>
  <rcc rId="809" sId="4">
    <nc r="E68" t="inlineStr">
      <is>
        <t>1005 / 2015</t>
      </is>
    </nc>
  </rcc>
  <rcc rId="810" sId="4">
    <nc r="E69" t="inlineStr">
      <is>
        <t>1005 / 2015</t>
      </is>
    </nc>
  </rcc>
  <rcc rId="811" sId="4">
    <nc r="E70" t="inlineStr">
      <is>
        <t>1005 / 2015</t>
      </is>
    </nc>
  </rcc>
  <rcc rId="812" sId="4">
    <nc r="E71" t="inlineStr">
      <is>
        <t>1005 / 2015</t>
      </is>
    </nc>
  </rcc>
  <rcc rId="813" sId="4">
    <oc r="L68">
      <f>IF(G68&lt;&gt;"",IF(G68="2280","Wareneingang",IF(G68="2400","Warenausgang",IF(G68="2800","Zahlungseingang","Zahlungsausgang"))),"")</f>
    </oc>
    <nc r="L68"/>
  </rcc>
  <rfmt sheetId="4" sqref="C66" start="0" length="0">
    <dxf>
      <numFmt numFmtId="21" formatCode="dd/\ mmm"/>
    </dxf>
  </rfmt>
  <rcc rId="814" sId="4" numFmtId="21">
    <oc r="C66">
      <f>B66</f>
    </oc>
    <nc r="C66">
      <v>42355</v>
    </nc>
  </rcc>
  <rfmt sheetId="4" sqref="C66:C158">
    <dxf>
      <numFmt numFmtId="19" formatCode="dd/mm/yyyy"/>
    </dxf>
  </rfmt>
  <rcc rId="815" sId="4" numFmtId="19">
    <oc r="C67">
      <f>B67</f>
    </oc>
    <nc r="C67">
      <v>42355</v>
    </nc>
  </rcc>
  <rcc rId="816" sId="4" numFmtId="19">
    <oc r="C68">
      <f>B68</f>
    </oc>
    <nc r="C68">
      <v>42355</v>
    </nc>
  </rcc>
  <rcc rId="817" sId="4" numFmtId="19">
    <oc r="C69">
      <f>B69</f>
    </oc>
    <nc r="C69">
      <v>42355</v>
    </nc>
  </rcc>
  <rcc rId="818" sId="4" numFmtId="19">
    <oc r="C70">
      <f>B70</f>
    </oc>
    <nc r="C70">
      <v>42355</v>
    </nc>
  </rcc>
  <rcc rId="819" sId="4" numFmtId="19">
    <oc r="C71">
      <f>B71</f>
    </oc>
    <nc r="C71">
      <v>42355</v>
    </nc>
  </rcc>
  <rcc rId="820" sId="4">
    <oc r="C72">
      <f>B72</f>
    </oc>
    <nc r="C72"/>
  </rcc>
  <rcc rId="821" sId="4">
    <oc r="C73">
      <f>B73</f>
    </oc>
    <nc r="C73"/>
  </rcc>
  <rcc rId="822" sId="4">
    <oc r="C74">
      <f>B74</f>
    </oc>
    <nc r="C74"/>
  </rcc>
  <rcc rId="823" sId="4">
    <oc r="C75">
      <f>B75</f>
    </oc>
    <nc r="C75"/>
  </rcc>
  <rcc rId="824" sId="4">
    <oc r="C76">
      <f>B76</f>
    </oc>
    <nc r="C76"/>
  </rcc>
  <rcc rId="825" sId="4">
    <oc r="C77">
      <f>B77</f>
    </oc>
    <nc r="C77"/>
  </rcc>
  <rcc rId="826" sId="4">
    <oc r="C78">
      <f>B78</f>
    </oc>
    <nc r="C78"/>
  </rcc>
  <rcc rId="827" sId="4">
    <oc r="C79">
      <f>B79</f>
    </oc>
    <nc r="C79"/>
  </rcc>
  <rcc rId="828" sId="4">
    <oc r="C80">
      <f>B80</f>
    </oc>
    <nc r="C80"/>
  </rcc>
  <rcc rId="829" sId="4">
    <oc r="C81">
      <f>B81</f>
    </oc>
    <nc r="C81"/>
  </rcc>
  <rcc rId="830" sId="4">
    <oc r="C82">
      <f>B82</f>
    </oc>
    <nc r="C82"/>
  </rcc>
  <rcc rId="831" sId="4">
    <oc r="C83">
      <f>B83</f>
    </oc>
    <nc r="C83"/>
  </rcc>
  <rcc rId="832" sId="4">
    <oc r="C84">
      <f>B84</f>
    </oc>
    <nc r="C84"/>
  </rcc>
  <rcc rId="833" sId="4">
    <oc r="C85">
      <f>B85</f>
    </oc>
    <nc r="C85"/>
  </rcc>
  <rcc rId="834" sId="4">
    <oc r="C86">
      <f>B86</f>
    </oc>
    <nc r="C86"/>
  </rcc>
  <rcc rId="835" sId="4">
    <oc r="C87">
      <f>B87</f>
    </oc>
    <nc r="C87"/>
  </rcc>
  <rcc rId="836" sId="4">
    <oc r="C88">
      <f>B88</f>
    </oc>
    <nc r="C88"/>
  </rcc>
  <rcc rId="837" sId="4">
    <oc r="C89">
      <f>B89</f>
    </oc>
    <nc r="C89"/>
  </rcc>
  <rcc rId="838" sId="4">
    <oc r="C90">
      <f>B90</f>
    </oc>
    <nc r="C90"/>
  </rcc>
  <rcc rId="839" sId="4">
    <oc r="C91">
      <f>B91</f>
    </oc>
    <nc r="C91"/>
  </rcc>
  <rcc rId="840" sId="4">
    <oc r="C93">
      <f>B93</f>
    </oc>
    <nc r="C93"/>
  </rcc>
  <rcc rId="841" sId="4">
    <oc r="C94">
      <f>B94</f>
    </oc>
    <nc r="C94"/>
  </rcc>
  <rcc rId="842" sId="4">
    <oc r="C95">
      <f>B95</f>
    </oc>
    <nc r="C95"/>
  </rcc>
  <rcc rId="843" sId="4">
    <oc r="C96">
      <f>B96</f>
    </oc>
    <nc r="C96"/>
  </rcc>
  <rcc rId="844" sId="4">
    <oc r="C97">
      <f>B97</f>
    </oc>
    <nc r="C97"/>
  </rcc>
  <rcc rId="845" sId="4">
    <oc r="C98">
      <f>B98</f>
    </oc>
    <nc r="C98"/>
  </rcc>
  <rcc rId="846" sId="4">
    <oc r="C92">
      <f>B92</f>
    </oc>
    <nc r="C92"/>
  </rcc>
  <rcc rId="847" sId="4">
    <oc r="C99">
      <f>B99</f>
    </oc>
    <nc r="C99"/>
  </rcc>
  <rcc rId="848" sId="4">
    <oc r="C100">
      <f>B100</f>
    </oc>
    <nc r="C100"/>
  </rcc>
  <rcc rId="849" sId="4">
    <oc r="C101">
      <f>B101</f>
    </oc>
    <nc r="C101"/>
  </rcc>
  <rcc rId="850" sId="4">
    <oc r="C102">
      <f>B102</f>
    </oc>
    <nc r="C102"/>
  </rcc>
  <rcc rId="851" sId="4">
    <oc r="C103">
      <f>B103</f>
    </oc>
    <nc r="C103"/>
  </rcc>
  <rcc rId="852" sId="4">
    <oc r="C104">
      <f>B104</f>
    </oc>
    <nc r="C104"/>
  </rcc>
  <rcc rId="853" sId="4">
    <oc r="C105">
      <f>B105</f>
    </oc>
    <nc r="C105"/>
  </rcc>
  <rcc rId="854" sId="4">
    <oc r="C106">
      <f>B106</f>
    </oc>
    <nc r="C106"/>
  </rcc>
  <rcc rId="855" sId="4">
    <oc r="C107">
      <f>B107</f>
    </oc>
    <nc r="C107"/>
  </rcc>
  <rcc rId="856" sId="4">
    <oc r="C108">
      <f>B108</f>
    </oc>
    <nc r="C108"/>
  </rcc>
  <rcc rId="857" sId="4">
    <oc r="C109">
      <f>B109</f>
    </oc>
    <nc r="C109"/>
  </rcc>
  <rcc rId="858" sId="4">
    <oc r="C110">
      <f>B110</f>
    </oc>
    <nc r="C110"/>
  </rcc>
  <rcc rId="859" sId="4">
    <oc r="C111">
      <f>B111</f>
    </oc>
    <nc r="C111"/>
  </rcc>
  <rcc rId="860" sId="4">
    <oc r="C113">
      <f>B113</f>
    </oc>
    <nc r="C113"/>
  </rcc>
  <rcc rId="861" sId="4">
    <oc r="C114">
      <f>B114</f>
    </oc>
    <nc r="C114"/>
  </rcc>
  <rcc rId="862" sId="4">
    <oc r="C115">
      <f>B115</f>
    </oc>
    <nc r="C115"/>
  </rcc>
  <rcc rId="863" sId="4">
    <oc r="C116">
      <f>B116</f>
    </oc>
    <nc r="C116"/>
  </rcc>
  <rcc rId="864" sId="4">
    <oc r="C117">
      <f>B117</f>
    </oc>
    <nc r="C117"/>
  </rcc>
  <rcc rId="865" sId="4">
    <oc r="C118">
      <f>B118</f>
    </oc>
    <nc r="C118"/>
  </rcc>
  <rcc rId="866" sId="4">
    <oc r="C119">
      <f>B119</f>
    </oc>
    <nc r="C119"/>
  </rcc>
  <rcc rId="867" sId="4">
    <oc r="C120">
      <f>B120</f>
    </oc>
    <nc r="C120"/>
  </rcc>
  <rcc rId="868" sId="4">
    <oc r="C121">
      <f>B121</f>
    </oc>
    <nc r="C121"/>
  </rcc>
  <rcc rId="869" sId="4">
    <oc r="C122">
      <f>B122</f>
    </oc>
    <nc r="C122"/>
  </rcc>
  <rcc rId="870" sId="4">
    <oc r="C123">
      <f>B123</f>
    </oc>
    <nc r="C123"/>
  </rcc>
  <rcc rId="871" sId="4">
    <oc r="C125">
      <f>B125</f>
    </oc>
    <nc r="C125"/>
  </rcc>
  <rcc rId="872" sId="4">
    <oc r="C126">
      <f>B126</f>
    </oc>
    <nc r="C126"/>
  </rcc>
  <rcc rId="873" sId="4">
    <oc r="C127">
      <f>B127</f>
    </oc>
    <nc r="C127"/>
  </rcc>
  <rcc rId="874" sId="4">
    <oc r="C128">
      <f>B128</f>
    </oc>
    <nc r="C128"/>
  </rcc>
  <rcc rId="875" sId="4">
    <oc r="C129">
      <f>B129</f>
    </oc>
    <nc r="C129"/>
  </rcc>
  <rcc rId="876" sId="4">
    <oc r="C130">
      <f>B130</f>
    </oc>
    <nc r="C130"/>
  </rcc>
  <rcc rId="877" sId="4">
    <oc r="C131">
      <f>B131</f>
    </oc>
    <nc r="C131"/>
  </rcc>
  <rcc rId="878" sId="4">
    <oc r="C132">
      <f>B132</f>
    </oc>
    <nc r="C132"/>
  </rcc>
  <rcc rId="879" sId="4">
    <oc r="C133">
      <f>B133</f>
    </oc>
    <nc r="C133"/>
  </rcc>
  <rcc rId="880" sId="4">
    <oc r="C135">
      <f>B135</f>
    </oc>
    <nc r="C135"/>
  </rcc>
  <rcc rId="881" sId="4">
    <oc r="C158">
      <f>B158</f>
    </oc>
    <nc r="C158"/>
  </rcc>
  <rcc rId="882" sId="4">
    <oc r="C157">
      <f>B157</f>
    </oc>
    <nc r="C157"/>
  </rcc>
  <rcc rId="883" sId="4">
    <oc r="C156">
      <f>B156</f>
    </oc>
    <nc r="C156"/>
  </rcc>
  <rcc rId="884" sId="4">
    <oc r="C155">
      <f>B155</f>
    </oc>
    <nc r="C155"/>
  </rcc>
  <rcc rId="885" sId="4">
    <oc r="C154">
      <f>B154</f>
    </oc>
    <nc r="C154"/>
  </rcc>
  <rcc rId="886" sId="4">
    <oc r="C153">
      <f>B153</f>
    </oc>
    <nc r="C153"/>
  </rcc>
  <rcc rId="887" sId="4">
    <oc r="C152">
      <f>B152</f>
    </oc>
    <nc r="C152"/>
  </rcc>
  <rcc rId="888" sId="4">
    <oc r="C151">
      <f>B151</f>
    </oc>
    <nc r="C151"/>
  </rcc>
  <rcc rId="889" sId="4">
    <oc r="C150">
      <f>B150</f>
    </oc>
    <nc r="C150"/>
  </rcc>
  <rcc rId="890" sId="4">
    <oc r="C149">
      <f>B149</f>
    </oc>
    <nc r="C149"/>
  </rcc>
  <rcc rId="891" sId="4">
    <oc r="C148">
      <f>B148</f>
    </oc>
    <nc r="C148"/>
  </rcc>
  <rcc rId="892" sId="4">
    <oc r="C147">
      <f>B147</f>
    </oc>
    <nc r="C147"/>
  </rcc>
  <rcc rId="893" sId="4">
    <oc r="C146">
      <f>B146</f>
    </oc>
    <nc r="C146"/>
  </rcc>
  <rcc rId="894" sId="4">
    <oc r="C144">
      <f>B144</f>
    </oc>
    <nc r="C144"/>
  </rcc>
  <rcc rId="895" sId="4">
    <oc r="C143">
      <f>B143</f>
    </oc>
    <nc r="C143"/>
  </rcc>
  <rcc rId="896" sId="4">
    <oc r="C142">
      <f>B142</f>
    </oc>
    <nc r="C142"/>
  </rcc>
  <rcc rId="897" sId="4">
    <oc r="C141">
      <f>B141</f>
    </oc>
    <nc r="C141"/>
  </rcc>
  <rcc rId="898" sId="4">
    <oc r="C140">
      <f>B140</f>
    </oc>
    <nc r="C140"/>
  </rcc>
  <rcc rId="899" sId="4">
    <oc r="C145">
      <f>B145</f>
    </oc>
    <nc r="C145"/>
  </rcc>
  <rcc rId="900" sId="4">
    <oc r="C134">
      <f>B134</f>
    </oc>
    <nc r="C134"/>
  </rcc>
  <rcc rId="901" sId="4">
    <oc r="C136">
      <f>B136</f>
    </oc>
    <nc r="C136"/>
  </rcc>
  <rcc rId="902" sId="4">
    <oc r="C137">
      <f>B137</f>
    </oc>
    <nc r="C137"/>
  </rcc>
  <rcc rId="903" sId="4">
    <oc r="C138">
      <f>B138</f>
    </oc>
    <nc r="C138"/>
  </rcc>
  <rcc rId="904" sId="4">
    <oc r="C139">
      <f>B139</f>
    </oc>
    <nc r="C139"/>
  </rcc>
  <rcc rId="905" sId="4">
    <oc r="C124">
      <f>B124</f>
    </oc>
    <nc r="C124"/>
  </rcc>
  <rcc rId="906" sId="4">
    <oc r="C112">
      <f>B112</f>
    </oc>
    <nc r="C112"/>
  </rcc>
  <rcc rId="907" sId="4">
    <oc r="D69">
      <f>C69</f>
    </oc>
    <nc r="D69">
      <v>37</v>
    </nc>
  </rcc>
  <rcc rId="908" sId="4">
    <oc r="D70">
      <f>C70</f>
    </oc>
    <nc r="D70">
      <v>37</v>
    </nc>
  </rcc>
  <rcc rId="909" sId="4">
    <oc r="D71">
      <f>C71</f>
    </oc>
    <nc r="D71">
      <v>37</v>
    </nc>
  </rcc>
  <rcc rId="910" sId="4">
    <oc r="D68">
      <f>C68</f>
    </oc>
    <nc r="D68">
      <v>26</v>
    </nc>
  </rcc>
  <rcc rId="911" sId="4">
    <oc r="D67">
      <f>C67</f>
    </oc>
    <nc r="D67">
      <v>26</v>
    </nc>
  </rcc>
  <rcc rId="912" sId="4">
    <oc r="D66">
      <f>C66</f>
    </oc>
    <nc r="D66">
      <v>26</v>
    </nc>
  </rcc>
  <rcc rId="913" sId="4" numFmtId="34">
    <nc r="H66">
      <v>13027.04</v>
    </nc>
  </rcc>
  <rcc rId="914" sId="4" numFmtId="34">
    <nc r="I67">
      <v>2079.9499999999998</v>
    </nc>
  </rcc>
  <rcc rId="915" sId="4" numFmtId="34">
    <nc r="I68">
      <v>10947.09</v>
    </nc>
  </rcc>
  <rcc rId="916" sId="4" numFmtId="34">
    <nc r="H69">
      <v>13027.04</v>
    </nc>
  </rcc>
  <rcc rId="917" sId="4" numFmtId="34">
    <nc r="I70">
      <v>13027.04</v>
    </nc>
  </rcc>
  <rcv guid="{E2F1144B-7188-475C-8926-FE1E4E19441F}" action="delete"/>
  <rdn rId="0" localSheetId="4" customView="1" name="Z_E2F1144B_7188_475C_8926_FE1E4E19441F_.wvu.PrintTitles" hidden="1" oldHidden="1">
    <formula>Grundbuch!$1:$1</formula>
    <oldFormula>Grundbuch!$1:$1</oldFormula>
  </rdn>
  <rdn rId="0" localSheetId="4" customView="1" name="Z_E2F1144B_7188_475C_8926_FE1E4E19441F_.wvu.Rows" hidden="1" oldHidden="1">
    <formula>Grundbuch!$3:$34,Grundbuch!$160:$223,Grundbuch!$225:$226,Grundbuch!$228:$257</formula>
    <oldFormula>Grundbuch!$3:$34,Grundbuch!$160:$223,Grundbuch!$225:$226,Grundbuch!$228:$257</oldFormula>
  </rdn>
  <rdn rId="0" localSheetId="4" customView="1" name="Z_E2F1144B_7188_475C_8926_FE1E4E19441F_.wvu.Cols" hidden="1" oldHidden="1">
    <formula>Grundbuch!$A:$A,Grundbuch!$J:$J</formula>
    <oldFormula>Grundbuch!$A:$A,Grundbuch!$J:$J</oldFormula>
  </rdn>
  <rdn rId="0" localSheetId="4" customView="1" name="Z_E2F1144B_7188_475C_8926_FE1E4E19441F_.wvu.FilterData" hidden="1" oldHidden="1">
    <formula>Grundbuch!$A$1:$K$257</formula>
    <oldFormula>Grundbuch!$A$1:$K$257</oldFormula>
  </rdn>
  <rdn rId="0" localSheetId="5" customView="1" name="Z_E2F1144B_7188_475C_8926_FE1E4E19441F_.wvu.PrintArea" hidden="1" oldHidden="1">
    <formula>Hauptbuch!$A$1:$L$735</formula>
    <oldFormula>Hauptbuch!$A$1:$L$735</oldFormula>
  </rdn>
  <rdn rId="0" localSheetId="5" customView="1" name="Z_E2F1144B_7188_475C_8926_FE1E4E19441F_.wvu.Cols" hidden="1" oldHidden="1">
    <formula>Hauptbuch!$C:$C</formula>
    <oldFormula>Hauptbuch!$C:$C</oldFormula>
  </rdn>
  <rdn rId="0" localSheetId="5" customView="1" name="Z_E2F1144B_7188_475C_8926_FE1E4E19441F_.wvu.FilterData" hidden="1" oldHidden="1">
    <formula>Hauptbuch!$A$3:$M$730</formula>
    <oldFormula>Hauptbuch!$A$3:$M$730</oldFormula>
  </rdn>
  <rcv guid="{E2F1144B-7188-475C-8926-FE1E4E19441F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2F1144B-7188-475C-8926-FE1E4E19441F}" action="delete"/>
  <rdn rId="0" localSheetId="4" customView="1" name="Z_E2F1144B_7188_475C_8926_FE1E4E19441F_.wvu.PrintTitles" hidden="1" oldHidden="1">
    <formula>Grundbuch!$1:$1</formula>
    <oldFormula>Grundbuch!$1:$1</oldFormula>
  </rdn>
  <rdn rId="0" localSheetId="4" customView="1" name="Z_E2F1144B_7188_475C_8926_FE1E4E19441F_.wvu.Rows" hidden="1" oldHidden="1">
    <formula>Grundbuch!$3:$34,Grundbuch!$160:$223,Grundbuch!$225:$226,Grundbuch!$228:$257</formula>
    <oldFormula>Grundbuch!$3:$34,Grundbuch!$160:$223,Grundbuch!$225:$226,Grundbuch!$228:$257</oldFormula>
  </rdn>
  <rdn rId="0" localSheetId="4" customView="1" name="Z_E2F1144B_7188_475C_8926_FE1E4E19441F_.wvu.Cols" hidden="1" oldHidden="1">
    <formula>Grundbuch!$A:$A,Grundbuch!$J:$J</formula>
    <oldFormula>Grundbuch!$A:$A,Grundbuch!$J:$J</oldFormula>
  </rdn>
  <rdn rId="0" localSheetId="4" customView="1" name="Z_E2F1144B_7188_475C_8926_FE1E4E19441F_.wvu.FilterData" hidden="1" oldHidden="1">
    <formula>Grundbuch!$A$1:$K$257</formula>
    <oldFormula>Grundbuch!$A$1:$K$257</oldFormula>
  </rdn>
  <rdn rId="0" localSheetId="5" customView="1" name="Z_E2F1144B_7188_475C_8926_FE1E4E19441F_.wvu.PrintArea" hidden="1" oldHidden="1">
    <formula>Hauptbuch!$A$1:$L$735</formula>
    <oldFormula>Hauptbuch!$A$1:$L$735</oldFormula>
  </rdn>
  <rdn rId="0" localSheetId="5" customView="1" name="Z_E2F1144B_7188_475C_8926_FE1E4E19441F_.wvu.Cols" hidden="1" oldHidden="1">
    <formula>Hauptbuch!$C:$C</formula>
    <oldFormula>Hauptbuch!$C:$C</oldFormula>
  </rdn>
  <rdn rId="0" localSheetId="5" customView="1" name="Z_E2F1144B_7188_475C_8926_FE1E4E19441F_.wvu.FilterData" hidden="1" oldHidden="1">
    <formula>Hauptbuch!$A$3:$M$730</formula>
    <oldFormula>Hauptbuch!$A$3:$M$730</oldFormula>
  </rdn>
  <rcv guid="{E2F1144B-7188-475C-8926-FE1E4E19441F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1" sId="4">
    <nc r="O92" t="inlineStr">
      <is>
        <t xml:space="preserve">                                         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C45" start="0" length="0">
    <dxf>
      <fill>
        <patternFill>
          <bgColor indexed="41"/>
        </patternFill>
      </fill>
    </dxf>
  </rfmt>
  <rfmt sheetId="4" sqref="C46" start="0" length="0">
    <dxf>
      <fill>
        <patternFill>
          <bgColor indexed="41"/>
        </patternFill>
      </fill>
    </dxf>
  </rfmt>
  <rfmt sheetId="4" sqref="C47" start="0" length="0">
    <dxf>
      <fill>
        <patternFill>
          <bgColor indexed="41"/>
        </patternFill>
      </fill>
    </dxf>
  </rfmt>
  <rfmt sheetId="4" sqref="C48" start="0" length="0">
    <dxf>
      <numFmt numFmtId="19" formatCode="dd/mm/yyyy"/>
    </dxf>
  </rfmt>
  <rfmt sheetId="4" sqref="C49" start="0" length="0">
    <dxf>
      <numFmt numFmtId="19" formatCode="dd/mm/yyyy"/>
    </dxf>
  </rfmt>
  <rfmt sheetId="4" sqref="C50" start="0" length="0">
    <dxf>
      <numFmt numFmtId="19" formatCode="dd/mm/yyyy"/>
    </dxf>
  </rfmt>
  <rfmt sheetId="4" sqref="C54" start="0" length="0">
    <dxf>
      <numFmt numFmtId="19" formatCode="dd/mm/yyyy"/>
    </dxf>
  </rfmt>
  <rfmt sheetId="4" sqref="C55" start="0" length="0">
    <dxf>
      <numFmt numFmtId="19" formatCode="dd/mm/yyyy"/>
    </dxf>
  </rfmt>
  <rfmt sheetId="4" sqref="C56" start="0" length="0">
    <dxf>
      <numFmt numFmtId="19" formatCode="dd/mm/yyyy"/>
    </dxf>
  </rfmt>
  <rcc rId="1" sId="4" numFmtId="19">
    <oc r="C48">
      <f>B48</f>
    </oc>
    <nc r="C48">
      <v>42348</v>
    </nc>
  </rcc>
  <rcc rId="2" sId="4" numFmtId="19">
    <oc r="C49">
      <f>B49</f>
    </oc>
    <nc r="C49">
      <v>42348</v>
    </nc>
  </rcc>
  <rcc rId="3" sId="4" numFmtId="19">
    <oc r="C50">
      <f>B50</f>
    </oc>
    <nc r="C50">
      <v>42348</v>
    </nc>
  </rcc>
  <rcc rId="4" sId="4" numFmtId="19">
    <oc r="C51">
      <f>B51</f>
    </oc>
    <nc r="C51">
      <v>42348</v>
    </nc>
  </rcc>
  <rcc rId="5" sId="4" numFmtId="19">
    <oc r="C52">
      <f>B52</f>
    </oc>
    <nc r="C52">
      <v>42348</v>
    </nc>
  </rcc>
  <rcc rId="6" sId="4" numFmtId="19">
    <oc r="C53">
      <f>B53</f>
    </oc>
    <nc r="C53">
      <v>42348</v>
    </nc>
  </rcc>
  <rcc rId="7" sId="4" numFmtId="19">
    <oc r="C54">
      <f>B54</f>
    </oc>
    <nc r="C54">
      <v>42348</v>
    </nc>
  </rcc>
  <rcc rId="8" sId="4" numFmtId="19">
    <oc r="C55">
      <f>B55</f>
    </oc>
    <nc r="C55">
      <v>42348</v>
    </nc>
  </rcc>
  <rcc rId="9" sId="4" numFmtId="19">
    <oc r="C56">
      <f>B56</f>
    </oc>
    <nc r="C56">
      <v>42348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2" sId="4">
    <nc r="E96" t="inlineStr">
      <is>
        <t>0002 / 2016</t>
      </is>
    </nc>
  </rcc>
  <rcc rId="1093" sId="4">
    <oc r="F96">
      <f>IF(ISERROR(VLOOKUP(G96,Kontenrahmen!$A$1:$B$68,2)),"",VLOOKUP(G96,Kontenrahmen!$A$1:$B$68,2))</f>
    </oc>
    <nc r="F96">
      <f>IF(ISERROR(VLOOKUP(G96,Kontenrahmen!$A$1:$B$68,2)),"",VLOOKUP(G96,Kontenrahmen!$A$1:$B$68,2))</f>
    </nc>
  </rcc>
  <rcc rId="1094" sId="4">
    <nc r="G96" t="inlineStr">
      <is>
        <t>2400</t>
      </is>
    </nc>
  </rcc>
  <rcc rId="1095" sId="4">
    <nc r="E97" t="inlineStr">
      <is>
        <t>0002 / 2016</t>
      </is>
    </nc>
  </rcc>
  <rcc rId="1096" sId="4">
    <oc r="F97">
      <f>IF(ISERROR(VLOOKUP(G97,Kontenrahmen!$A$1:$B$68,2)),"",VLOOKUP(G97,Kontenrahmen!$A$1:$B$68,2))</f>
    </oc>
    <nc r="F97">
      <f>IF(ISERROR(VLOOKUP(G97,Kontenrahmen!$A$1:$B$68,2)),"",VLOOKUP(G97,Kontenrahmen!$A$1:$B$68,2))</f>
    </nc>
  </rcc>
  <rcc rId="1097" sId="4">
    <nc r="G97" t="inlineStr">
      <is>
        <t>4800</t>
      </is>
    </nc>
  </rcc>
  <rcc rId="1098" sId="4">
    <nc r="E98" t="inlineStr">
      <is>
        <t>0002 / 2016</t>
      </is>
    </nc>
  </rcc>
  <rcc rId="1099" sId="4">
    <oc r="F98">
      <f>IF(ISERROR(VLOOKUP(G98,Kontenrahmen!$A$1:$B$68,2)),"",VLOOKUP(G98,Kontenrahmen!$A$1:$B$68,2))</f>
    </oc>
    <nc r="F98">
      <f>IF(ISERROR(VLOOKUP(G98,Kontenrahmen!$A$1:$B$68,2)),"",VLOOKUP(G98,Kontenrahmen!$A$1:$B$68,2))</f>
    </nc>
  </rcc>
  <rcc rId="1100" sId="4">
    <nc r="G98" t="inlineStr">
      <is>
        <t>5100</t>
      </is>
    </nc>
  </rcc>
  <rcc rId="1101" sId="4">
    <nc r="E99" t="inlineStr">
      <is>
        <t>0002 / 2016</t>
      </is>
    </nc>
  </rcc>
  <rcc rId="1102" sId="4">
    <oc r="F99">
      <f>IF(ISERROR(VLOOKUP(G99,Kontenrahmen!$A$1:$B$68,2)),"",VLOOKUP(G99,Kontenrahmen!$A$1:$B$68,2))</f>
    </oc>
    <nc r="F99">
      <f>IF(ISERROR(VLOOKUP(G99,Kontenrahmen!$A$1:$B$68,2)),"",VLOOKUP(G99,Kontenrahmen!$A$1:$B$68,2))</f>
    </nc>
  </rcc>
  <rcc rId="1103" sId="4">
    <nc r="G99" t="inlineStr">
      <is>
        <t>2800</t>
      </is>
    </nc>
  </rcc>
  <rcc rId="1104" sId="4">
    <nc r="E100" t="inlineStr">
      <is>
        <t>0002 / 2016</t>
      </is>
    </nc>
  </rcc>
  <rcc rId="1105" sId="4">
    <oc r="F100">
      <f>IF(ISERROR(VLOOKUP(G100,Kontenrahmen!$A$1:$B$68,2)),"",VLOOKUP(G100,Kontenrahmen!$A$1:$B$68,2))</f>
    </oc>
    <nc r="F100">
      <f>IF(ISERROR(VLOOKUP(G100,Kontenrahmen!$A$1:$B$68,2)),"",VLOOKUP(G100,Kontenrahmen!$A$1:$B$68,2))</f>
    </nc>
  </rcc>
  <rcc rId="1106" sId="4">
    <nc r="G100" t="inlineStr">
      <is>
        <t>2400</t>
      </is>
    </nc>
  </rcc>
  <rcc rId="1107" sId="4">
    <nc r="E101" t="inlineStr">
      <is>
        <t>0002 / 2016</t>
      </is>
    </nc>
  </rcc>
  <rcc rId="1108" sId="4">
    <oc r="F101">
      <f>IF(ISERROR(VLOOKUP(G101,Kontenrahmen!$A$1:$B$68,2)),"",VLOOKUP(G101,Kontenrahmen!$A$1:$B$68,2))</f>
    </oc>
    <nc r="F101">
      <f>IF(ISERROR(VLOOKUP(G101,Kontenrahmen!$A$1:$B$68,2)),"",VLOOKUP(G101,Kontenrahmen!$A$1:$B$68,2))</f>
    </nc>
  </rcc>
  <rcc rId="1109" sId="4" numFmtId="19">
    <nc r="C101">
      <v>42395</v>
    </nc>
  </rcc>
  <rcc rId="1110" sId="4" numFmtId="19">
    <nc r="C100">
      <v>42395</v>
    </nc>
  </rcc>
  <rcc rId="1111" sId="4" numFmtId="19">
    <nc r="C99">
      <v>42395</v>
    </nc>
  </rcc>
  <rcc rId="1112" sId="4" numFmtId="19">
    <nc r="C98">
      <v>42395</v>
    </nc>
  </rcc>
  <rcc rId="1113" sId="4" numFmtId="19">
    <nc r="C97">
      <v>42395</v>
    </nc>
  </rcc>
  <rcc rId="1114" sId="4" numFmtId="19">
    <nc r="C96">
      <v>42395</v>
    </nc>
  </rcc>
  <rcc rId="1115" sId="4">
    <oc r="D96">
      <f>C96</f>
    </oc>
    <nc r="D96">
      <v>60</v>
    </nc>
  </rcc>
  <rcc rId="1116" sId="4">
    <oc r="D97">
      <f>C97</f>
    </oc>
    <nc r="D97">
      <v>60</v>
    </nc>
  </rcc>
  <rcc rId="1117" sId="4">
    <oc r="D98">
      <f>C98</f>
    </oc>
    <nc r="D98">
      <v>60</v>
    </nc>
  </rcc>
  <rcc rId="1118" sId="4">
    <oc r="L98">
      <f>IF(G98&lt;&gt;"",IF(G98="2280","Wareneingang",IF(G98="2400","Warenausgang",IF(G98="2800","Zahlungseingang","Zahlungsausgang"))),"")</f>
    </oc>
    <nc r="L98"/>
  </rcc>
  <rcc rId="1119" sId="4">
    <oc r="D99">
      <f>C99</f>
    </oc>
    <nc r="D99">
      <v>61</v>
    </nc>
  </rcc>
  <rcc rId="1120" sId="4">
    <oc r="D100">
      <f>C100</f>
    </oc>
    <nc r="D100">
      <v>61</v>
    </nc>
  </rcc>
  <rcc rId="1121" sId="4">
    <oc r="D101">
      <f>C101</f>
    </oc>
    <nc r="D101">
      <v>61</v>
    </nc>
  </rcc>
  <rcc rId="1122" sId="4" numFmtId="34">
    <nc r="H96">
      <v>10109.06</v>
    </nc>
  </rcc>
  <rcc rId="1123" sId="4" numFmtId="34">
    <nc r="I97">
      <v>1614.05</v>
    </nc>
  </rcc>
  <rcc rId="1124" sId="4" numFmtId="34">
    <nc r="I98">
      <v>8495.01</v>
    </nc>
  </rcc>
  <rcc rId="1125" sId="4" numFmtId="34">
    <nc r="H99">
      <v>10109.06</v>
    </nc>
  </rcc>
  <rcc rId="1126" sId="4" numFmtId="34">
    <nc r="I100">
      <v>10109.06</v>
    </nc>
  </rcc>
  <rcv guid="{E2F1144B-7188-475C-8926-FE1E4E19441F}" action="delete"/>
  <rdn rId="0" localSheetId="4" customView="1" name="Z_E2F1144B_7188_475C_8926_FE1E4E19441F_.wvu.PrintTitles" hidden="1" oldHidden="1">
    <formula>Grundbuch!$1:$1</formula>
    <oldFormula>Grundbuch!$1:$1</oldFormula>
  </rdn>
  <rdn rId="0" localSheetId="4" customView="1" name="Z_E2F1144B_7188_475C_8926_FE1E4E19441F_.wvu.Rows" hidden="1" oldHidden="1">
    <formula>Grundbuch!$3:$34,Grundbuch!$160:$223,Grundbuch!$225:$226,Grundbuch!$228:$257</formula>
    <oldFormula>Grundbuch!$3:$34,Grundbuch!$160:$223,Grundbuch!$225:$226,Grundbuch!$228:$257</oldFormula>
  </rdn>
  <rdn rId="0" localSheetId="4" customView="1" name="Z_E2F1144B_7188_475C_8926_FE1E4E19441F_.wvu.Cols" hidden="1" oldHidden="1">
    <formula>Grundbuch!$A:$A,Grundbuch!$J:$J</formula>
    <oldFormula>Grundbuch!$A:$A,Grundbuch!$J:$J</oldFormula>
  </rdn>
  <rdn rId="0" localSheetId="4" customView="1" name="Z_E2F1144B_7188_475C_8926_FE1E4E19441F_.wvu.FilterData" hidden="1" oldHidden="1">
    <formula>Grundbuch!$A$1:$K$257</formula>
    <oldFormula>Grundbuch!$A$1:$K$257</oldFormula>
  </rdn>
  <rdn rId="0" localSheetId="5" customView="1" name="Z_E2F1144B_7188_475C_8926_FE1E4E19441F_.wvu.PrintArea" hidden="1" oldHidden="1">
    <formula>Hauptbuch!$A$1:$L$735</formula>
    <oldFormula>Hauptbuch!$A$1:$L$735</oldFormula>
  </rdn>
  <rdn rId="0" localSheetId="5" customView="1" name="Z_E2F1144B_7188_475C_8926_FE1E4E19441F_.wvu.Cols" hidden="1" oldHidden="1">
    <formula>Hauptbuch!$C:$C</formula>
    <oldFormula>Hauptbuch!$C:$C</oldFormula>
  </rdn>
  <rdn rId="0" localSheetId="5" customView="1" name="Z_E2F1144B_7188_475C_8926_FE1E4E19441F_.wvu.FilterData" hidden="1" oldHidden="1">
    <formula>Hauptbuch!$A$3:$M$730</formula>
    <oldFormula>Hauptbuch!$A$3:$M$730</oldFormula>
  </rdn>
  <rcv guid="{E2F1144B-7188-475C-8926-FE1E4E19441F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4" sId="4">
    <nc r="E102" t="inlineStr">
      <is>
        <t>0003 / 2016</t>
      </is>
    </nc>
  </rcc>
  <rcc rId="1135" sId="4">
    <nc r="E103" t="inlineStr">
      <is>
        <t>0003 / 2016</t>
      </is>
    </nc>
  </rcc>
  <rcc rId="1136" sId="4">
    <nc r="E104" t="inlineStr">
      <is>
        <t>0003 / 2016</t>
      </is>
    </nc>
  </rcc>
  <rcc rId="1137" sId="4">
    <nc r="E105" t="inlineStr">
      <is>
        <t>0003 / 2016</t>
      </is>
    </nc>
  </rcc>
  <rcc rId="1138" sId="4">
    <nc r="E106" t="inlineStr">
      <is>
        <t>0003 / 2016</t>
      </is>
    </nc>
  </rcc>
  <rcc rId="1139" sId="4">
    <nc r="E107" t="inlineStr">
      <is>
        <t>0003 / 2016</t>
      </is>
    </nc>
  </rcc>
  <rcc rId="1140" sId="4">
    <oc r="F102">
      <f>IF(ISERROR(VLOOKUP(G102,Kontenrahmen!$A$1:$B$68,2)),"",VLOOKUP(G102,Kontenrahmen!$A$1:$B$68,2))</f>
    </oc>
    <nc r="F102">
      <f>IF(ISERROR(VLOOKUP(G102,Kontenrahmen!$A$1:$B$68,2)),"",VLOOKUP(G102,Kontenrahmen!$A$1:$B$68,2))</f>
    </nc>
  </rcc>
  <rcc rId="1141" sId="4">
    <nc r="G102" t="inlineStr">
      <is>
        <t>2400</t>
      </is>
    </nc>
  </rcc>
  <rcc rId="1142" sId="4">
    <oc r="F103">
      <f>IF(ISERROR(VLOOKUP(G103,Kontenrahmen!$A$1:$B$68,2)),"",VLOOKUP(G103,Kontenrahmen!$A$1:$B$68,2))</f>
    </oc>
    <nc r="F103">
      <f>IF(ISERROR(VLOOKUP(G103,Kontenrahmen!$A$1:$B$68,2)),"",VLOOKUP(G103,Kontenrahmen!$A$1:$B$68,2))</f>
    </nc>
  </rcc>
  <rcc rId="1143" sId="4">
    <nc r="G103" t="inlineStr">
      <is>
        <t>4800</t>
      </is>
    </nc>
  </rcc>
  <rcc rId="1144" sId="4">
    <oc r="F104">
      <f>IF(ISERROR(VLOOKUP(G104,Kontenrahmen!$A$1:$B$68,2)),"",VLOOKUP(G104,Kontenrahmen!$A$1:$B$68,2))</f>
    </oc>
    <nc r="F104">
      <f>IF(ISERROR(VLOOKUP(G104,Kontenrahmen!$A$1:$B$68,2)),"",VLOOKUP(G104,Kontenrahmen!$A$1:$B$68,2))</f>
    </nc>
  </rcc>
  <rcc rId="1145" sId="4">
    <nc r="G104" t="inlineStr">
      <is>
        <t>5100</t>
      </is>
    </nc>
  </rcc>
  <rcc rId="1146" sId="4">
    <oc r="F105">
      <f>IF(ISERROR(VLOOKUP(G105,Kontenrahmen!$A$1:$B$68,2)),"",VLOOKUP(G105,Kontenrahmen!$A$1:$B$68,2))</f>
    </oc>
    <nc r="F105">
      <f>IF(ISERROR(VLOOKUP(G105,Kontenrahmen!$A$1:$B$68,2)),"",VLOOKUP(G105,Kontenrahmen!$A$1:$B$68,2))</f>
    </nc>
  </rcc>
  <rcc rId="1147" sId="4">
    <nc r="G105" t="inlineStr">
      <is>
        <t>2800</t>
      </is>
    </nc>
  </rcc>
  <rcc rId="1148" sId="4">
    <oc r="F106">
      <f>IF(ISERROR(VLOOKUP(G106,Kontenrahmen!$A$1:$B$68,2)),"",VLOOKUP(G106,Kontenrahmen!$A$1:$B$68,2))</f>
    </oc>
    <nc r="F106">
      <f>IF(ISERROR(VLOOKUP(G106,Kontenrahmen!$A$1:$B$68,2)),"",VLOOKUP(G106,Kontenrahmen!$A$1:$B$68,2))</f>
    </nc>
  </rcc>
  <rcc rId="1149" sId="4">
    <nc r="G106" t="inlineStr">
      <is>
        <t>2400</t>
      </is>
    </nc>
  </rcc>
  <rcc rId="1150" sId="4">
    <oc r="L104">
      <f>IF(G104&lt;&gt;"",IF(G104="2280","Wareneingang",IF(G104="2400","Warenausgang",IF(G104="2800","Zahlungseingang","Zahlungsausgang"))),"")</f>
    </oc>
    <nc r="L104"/>
  </rcc>
  <rcc rId="1151" sId="4" numFmtId="34">
    <nc r="H102">
      <v>41818.879999999997</v>
    </nc>
  </rcc>
  <rcc rId="1152" sId="4" numFmtId="34">
    <nc r="I103">
      <v>6676.96</v>
    </nc>
  </rcc>
  <rcc rId="1153" sId="4" numFmtId="34">
    <nc r="I104">
      <v>35141.919999999998</v>
    </nc>
  </rcc>
  <rcc rId="1154" sId="4" numFmtId="34">
    <nc r="H105">
      <v>41818.879999999997</v>
    </nc>
  </rcc>
  <rcc rId="1155" sId="4" numFmtId="34">
    <nc r="I106">
      <v>41818.879999999997</v>
    </nc>
  </rcc>
  <rcc rId="1156" sId="4">
    <oc r="D102">
      <f>C102</f>
    </oc>
    <nc r="D102">
      <v>62</v>
    </nc>
  </rcc>
  <rcc rId="1157" sId="4">
    <oc r="D103">
      <f>C103</f>
    </oc>
    <nc r="D103">
      <v>62</v>
    </nc>
  </rcc>
  <rcc rId="1158" sId="4">
    <oc r="D104">
      <f>C104</f>
    </oc>
    <nc r="D104">
      <v>62</v>
    </nc>
  </rcc>
  <rcc rId="1159" sId="4">
    <oc r="D105">
      <f>C105</f>
    </oc>
    <nc r="D105">
      <v>72</v>
    </nc>
  </rcc>
  <rcc rId="1160" sId="4">
    <oc r="D106">
      <f>C106</f>
    </oc>
    <nc r="D106">
      <v>72</v>
    </nc>
  </rcc>
  <rcc rId="1161" sId="4">
    <oc r="D107">
      <f>C107</f>
    </oc>
    <nc r="D107">
      <v>72</v>
    </nc>
  </rcc>
  <rcc rId="1162" sId="4" numFmtId="19">
    <nc r="C102">
      <v>42396</v>
    </nc>
  </rcc>
  <rcc rId="1163" sId="4" numFmtId="19">
    <nc r="C103">
      <v>42396</v>
    </nc>
  </rcc>
  <rcc rId="1164" sId="4" numFmtId="19">
    <nc r="C104">
      <v>42396</v>
    </nc>
  </rcc>
  <rcc rId="1165" sId="4" numFmtId="19">
    <nc r="C105">
      <v>42396</v>
    </nc>
  </rcc>
  <rcc rId="1166" sId="4" numFmtId="19">
    <nc r="C106">
      <v>42396</v>
    </nc>
  </rcc>
  <rcc rId="1167" sId="4" numFmtId="19">
    <nc r="C107">
      <v>42396</v>
    </nc>
  </rcc>
  <rcv guid="{E2F1144B-7188-475C-8926-FE1E4E19441F}" action="delete"/>
  <rdn rId="0" localSheetId="4" customView="1" name="Z_E2F1144B_7188_475C_8926_FE1E4E19441F_.wvu.PrintTitles" hidden="1" oldHidden="1">
    <formula>Grundbuch!$1:$1</formula>
    <oldFormula>Grundbuch!$1:$1</oldFormula>
  </rdn>
  <rdn rId="0" localSheetId="4" customView="1" name="Z_E2F1144B_7188_475C_8926_FE1E4E19441F_.wvu.Rows" hidden="1" oldHidden="1">
    <formula>Grundbuch!$3:$34,Grundbuch!$160:$223,Grundbuch!$225:$226,Grundbuch!$228:$257</formula>
    <oldFormula>Grundbuch!$3:$34,Grundbuch!$160:$223,Grundbuch!$225:$226,Grundbuch!$228:$257</oldFormula>
  </rdn>
  <rdn rId="0" localSheetId="4" customView="1" name="Z_E2F1144B_7188_475C_8926_FE1E4E19441F_.wvu.Cols" hidden="1" oldHidden="1">
    <formula>Grundbuch!$A:$A,Grundbuch!$J:$J</formula>
    <oldFormula>Grundbuch!$A:$A,Grundbuch!$J:$J</oldFormula>
  </rdn>
  <rdn rId="0" localSheetId="4" customView="1" name="Z_E2F1144B_7188_475C_8926_FE1E4E19441F_.wvu.FilterData" hidden="1" oldHidden="1">
    <formula>Grundbuch!$A$1:$K$257</formula>
    <oldFormula>Grundbuch!$A$1:$K$257</oldFormula>
  </rdn>
  <rdn rId="0" localSheetId="5" customView="1" name="Z_E2F1144B_7188_475C_8926_FE1E4E19441F_.wvu.PrintArea" hidden="1" oldHidden="1">
    <formula>Hauptbuch!$A$1:$L$735</formula>
    <oldFormula>Hauptbuch!$A$1:$L$735</oldFormula>
  </rdn>
  <rdn rId="0" localSheetId="5" customView="1" name="Z_E2F1144B_7188_475C_8926_FE1E4E19441F_.wvu.Cols" hidden="1" oldHidden="1">
    <formula>Hauptbuch!$C:$C</formula>
    <oldFormula>Hauptbuch!$C:$C</oldFormula>
  </rdn>
  <rdn rId="0" localSheetId="5" customView="1" name="Z_E2F1144B_7188_475C_8926_FE1E4E19441F_.wvu.FilterData" hidden="1" oldHidden="1">
    <formula>Hauptbuch!$A$3:$M$730</formula>
    <oldFormula>Hauptbuch!$A$3:$M$730</oldFormula>
  </rdn>
  <rcv guid="{E2F1144B-7188-475C-8926-FE1E4E19441F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5" sId="4">
    <oc r="F108">
      <f>IF(ISERROR(VLOOKUP(G108,Kontenrahmen!$A$1:$B$68,2)),"",VLOOKUP(G108,Kontenrahmen!$A$1:$B$68,2))</f>
    </oc>
    <nc r="F108">
      <f>IF(ISERROR(VLOOKUP(G108,Kontenrahmen!$A$1:$B$68,2)),"",VLOOKUP(G108,Kontenrahmen!$A$1:$B$68,2))</f>
    </nc>
  </rcc>
  <rcc rId="1176" sId="4">
    <nc r="G108" t="inlineStr">
      <is>
        <t>2280</t>
      </is>
    </nc>
  </rcc>
  <rcc rId="1177" sId="4">
    <oc r="F109">
      <f>IF(ISERROR(VLOOKUP(G109,Kontenrahmen!$A$1:$B$68,2)),"",VLOOKUP(G109,Kontenrahmen!$A$1:$B$68,2))</f>
    </oc>
    <nc r="F109">
      <f>IF(ISERROR(VLOOKUP(G109,Kontenrahmen!$A$1:$B$68,2)),"",VLOOKUP(G109,Kontenrahmen!$A$1:$B$68,2))</f>
    </nc>
  </rcc>
  <rcc rId="1178" sId="4">
    <nc r="G109" t="inlineStr">
      <is>
        <t>2600</t>
      </is>
    </nc>
  </rcc>
  <rcc rId="1179" sId="4">
    <oc r="F110">
      <f>IF(ISERROR(VLOOKUP(G110,Kontenrahmen!$A$1:$B$68,2)),"",VLOOKUP(G110,Kontenrahmen!$A$1:$B$68,2))</f>
    </oc>
    <nc r="F110">
      <f>IF(ISERROR(VLOOKUP(G110,Kontenrahmen!$A$1:$B$68,2)),"",VLOOKUP(G110,Kontenrahmen!$A$1:$B$68,2))</f>
    </nc>
  </rcc>
  <rcc rId="1180" sId="4">
    <nc r="G110" t="inlineStr">
      <is>
        <t>4400</t>
      </is>
    </nc>
  </rcc>
  <rcc rId="1181" sId="4">
    <oc r="F111">
      <f>IF(ISERROR(VLOOKUP(G111,Kontenrahmen!$A$1:$B$68,2)),"",VLOOKUP(G111,Kontenrahmen!$A$1:$B$68,2))</f>
    </oc>
    <nc r="F111">
      <f>IF(ISERROR(VLOOKUP(G111,Kontenrahmen!$A$1:$B$68,2)),"",VLOOKUP(G111,Kontenrahmen!$A$1:$B$68,2))</f>
    </nc>
  </rcc>
  <rcc rId="1182" sId="4">
    <nc r="G111" t="inlineStr">
      <is>
        <t>4400</t>
      </is>
    </nc>
  </rcc>
  <rcc rId="1183" sId="4">
    <oc r="F112">
      <f>IF(ISERROR(VLOOKUP(G112,Kontenrahmen!$A$1:$B$68,2)),"",VLOOKUP(G112,Kontenrahmen!$A$1:$B$68,2))</f>
    </oc>
    <nc r="F112">
      <f>IF(ISERROR(VLOOKUP(G112,Kontenrahmen!$A$1:$B$68,2)),"",VLOOKUP(G112,Kontenrahmen!$A$1:$B$68,2))</f>
    </nc>
  </rcc>
  <rcc rId="1184" sId="4">
    <nc r="G112" t="inlineStr">
      <is>
        <t>2800</t>
      </is>
    </nc>
  </rcc>
  <rcc rId="1185" sId="4">
    <oc r="F113">
      <f>IF(ISERROR(VLOOKUP(G113,Kontenrahmen!$A$1:$B$68,2)),"",VLOOKUP(G113,Kontenrahmen!$A$1:$B$68,2))</f>
    </oc>
    <nc r="F113">
      <f>IF(ISERROR(VLOOKUP(G113,Kontenrahmen!$A$1:$B$68,2)),"",VLOOKUP(G113,Kontenrahmen!$A$1:$B$68,2))</f>
    </nc>
  </rcc>
  <rcc rId="1186" sId="4">
    <oc r="L110">
      <f>IF(G110&lt;&gt;"",IF(G110="2280","Wareneingang",IF(G110="2400","Warenausgang",IF(G110="2800","Zahlungseingang","Zahlungsausgang"))),"")</f>
    </oc>
    <nc r="L110"/>
  </rcc>
  <rcc rId="1187" sId="4">
    <nc r="E108" t="inlineStr">
      <is>
        <t>BDM 4/ 2016</t>
      </is>
    </nc>
  </rcc>
  <rcc rId="1188" sId="4">
    <nc r="E109" t="inlineStr">
      <is>
        <t>BDM 4/ 2016</t>
      </is>
    </nc>
  </rcc>
  <rcc rId="1189" sId="4">
    <nc r="E110" t="inlineStr">
      <is>
        <t>BDM 4 / 2016</t>
      </is>
    </nc>
  </rcc>
  <rcc rId="1190" sId="4">
    <nc r="E111" t="inlineStr">
      <is>
        <t>BDM 4 / 2016</t>
      </is>
    </nc>
  </rcc>
  <rcc rId="1191" sId="4">
    <nc r="E112" t="inlineStr">
      <is>
        <t>BDM 4 / 2016</t>
      </is>
    </nc>
  </rcc>
  <rcc rId="1192" sId="4">
    <nc r="E113" t="inlineStr">
      <is>
        <t>BDM 4 / 2016</t>
      </is>
    </nc>
  </rcc>
  <rcc rId="1193" sId="4">
    <oc r="D113">
      <f>C113</f>
    </oc>
    <nc r="D113">
      <v>78</v>
    </nc>
  </rcc>
  <rcc rId="1194" sId="4">
    <oc r="D112">
      <f>C112</f>
    </oc>
    <nc r="D112">
      <v>78</v>
    </nc>
  </rcc>
  <rcc rId="1195" sId="4">
    <oc r="D111">
      <f>C111</f>
    </oc>
    <nc r="D111">
      <v>78</v>
    </nc>
  </rcc>
  <rcc rId="1196" sId="4">
    <oc r="D110">
      <f>C110</f>
    </oc>
    <nc r="D110">
      <v>78</v>
    </nc>
  </rcc>
  <rcc rId="1197" sId="4">
    <oc r="D109">
      <f>C109</f>
    </oc>
    <nc r="D109">
      <v>78</v>
    </nc>
  </rcc>
  <rcc rId="1198" sId="4">
    <oc r="D108">
      <f>C108</f>
    </oc>
    <nc r="D108">
      <v>78</v>
    </nc>
  </rcc>
  <rcc rId="1199" sId="4" numFmtId="19">
    <nc r="C108">
      <v>42403</v>
    </nc>
  </rcc>
  <rcc rId="1200" sId="4" numFmtId="19">
    <nc r="C109">
      <v>42403</v>
    </nc>
  </rcc>
  <rcc rId="1201" sId="4" numFmtId="19">
    <nc r="C110">
      <v>42403</v>
    </nc>
  </rcc>
  <rcc rId="1202" sId="4" numFmtId="19">
    <nc r="C111">
      <v>42403</v>
    </nc>
  </rcc>
  <rcc rId="1203" sId="4" numFmtId="19">
    <nc r="C112">
      <v>42403</v>
    </nc>
  </rcc>
  <rcc rId="1204" sId="4" numFmtId="19">
    <nc r="C113">
      <v>42403</v>
    </nc>
  </rcc>
  <rcc rId="1205" sId="4" numFmtId="34">
    <nc r="H108">
      <v>24116.89</v>
    </nc>
  </rcc>
  <rcc rId="1206" sId="4" numFmtId="34">
    <nc r="H109">
      <v>4582.21</v>
    </nc>
  </rcc>
  <rcc rId="1207" sId="4" numFmtId="34">
    <nc r="I110">
      <v>28699.1</v>
    </nc>
  </rcc>
  <rcc rId="1208" sId="4" numFmtId="34">
    <nc r="H111">
      <v>28699.1</v>
    </nc>
  </rcc>
  <rcc rId="1209" sId="4" numFmtId="34">
    <nc r="I112">
      <v>28699.1</v>
    </nc>
  </rcc>
  <rcv guid="{E2F1144B-7188-475C-8926-FE1E4E19441F}" action="delete"/>
  <rdn rId="0" localSheetId="4" customView="1" name="Z_E2F1144B_7188_475C_8926_FE1E4E19441F_.wvu.PrintTitles" hidden="1" oldHidden="1">
    <formula>Grundbuch!$1:$1</formula>
    <oldFormula>Grundbuch!$1:$1</oldFormula>
  </rdn>
  <rdn rId="0" localSheetId="4" customView="1" name="Z_E2F1144B_7188_475C_8926_FE1E4E19441F_.wvu.Rows" hidden="1" oldHidden="1">
    <formula>Grundbuch!$3:$34,Grundbuch!$160:$223,Grundbuch!$225:$226,Grundbuch!$228:$257</formula>
    <oldFormula>Grundbuch!$3:$34,Grundbuch!$160:$223,Grundbuch!$225:$226,Grundbuch!$228:$257</oldFormula>
  </rdn>
  <rdn rId="0" localSheetId="4" customView="1" name="Z_E2F1144B_7188_475C_8926_FE1E4E19441F_.wvu.Cols" hidden="1" oldHidden="1">
    <formula>Grundbuch!$A:$A,Grundbuch!$J:$J</formula>
    <oldFormula>Grundbuch!$A:$A,Grundbuch!$J:$J</oldFormula>
  </rdn>
  <rdn rId="0" localSheetId="4" customView="1" name="Z_E2F1144B_7188_475C_8926_FE1E4E19441F_.wvu.FilterData" hidden="1" oldHidden="1">
    <formula>Grundbuch!$A$1:$K$257</formula>
    <oldFormula>Grundbuch!$A$1:$K$257</oldFormula>
  </rdn>
  <rdn rId="0" localSheetId="5" customView="1" name="Z_E2F1144B_7188_475C_8926_FE1E4E19441F_.wvu.PrintArea" hidden="1" oldHidden="1">
    <formula>Hauptbuch!$A$1:$L$735</formula>
    <oldFormula>Hauptbuch!$A$1:$L$735</oldFormula>
  </rdn>
  <rdn rId="0" localSheetId="5" customView="1" name="Z_E2F1144B_7188_475C_8926_FE1E4E19441F_.wvu.Cols" hidden="1" oldHidden="1">
    <formula>Hauptbuch!$C:$C</formula>
    <oldFormula>Hauptbuch!$C:$C</oldFormula>
  </rdn>
  <rdn rId="0" localSheetId="5" customView="1" name="Z_E2F1144B_7188_475C_8926_FE1E4E19441F_.wvu.FilterData" hidden="1" oldHidden="1">
    <formula>Hauptbuch!$A$3:$M$730</formula>
    <oldFormula>Hauptbuch!$A$3:$M$730</oldFormula>
  </rdn>
  <rcv guid="{E2F1144B-7188-475C-8926-FE1E4E19441F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4" customView="1" name="Z_E2F1144B_7188_475C_8926_FE1E4E19441F_.wvu.PrintTitles" hidden="1" oldHidden="1">
    <formula>Grundbuch!$1:$1</formula>
  </rdn>
  <rdn rId="0" localSheetId="4" customView="1" name="Z_E2F1144B_7188_475C_8926_FE1E4E19441F_.wvu.Rows" hidden="1" oldHidden="1">
    <formula>Grundbuch!$3:$34,Grundbuch!$160:$223,Grundbuch!$225:$226,Grundbuch!$228:$257</formula>
  </rdn>
  <rdn rId="0" localSheetId="4" customView="1" name="Z_E2F1144B_7188_475C_8926_FE1E4E19441F_.wvu.Cols" hidden="1" oldHidden="1">
    <formula>Grundbuch!$A:$A,Grundbuch!$J:$J</formula>
  </rdn>
  <rdn rId="0" localSheetId="4" customView="1" name="Z_E2F1144B_7188_475C_8926_FE1E4E19441F_.wvu.FilterData" hidden="1" oldHidden="1">
    <formula>Grundbuch!$A$1:$K$257</formula>
  </rdn>
  <rdn rId="0" localSheetId="5" customView="1" name="Z_E2F1144B_7188_475C_8926_FE1E4E19441F_.wvu.PrintArea" hidden="1" oldHidden="1">
    <formula>Hauptbuch!$A$1:$L$735</formula>
  </rdn>
  <rdn rId="0" localSheetId="5" customView="1" name="Z_E2F1144B_7188_475C_8926_FE1E4E19441F_.wvu.Cols" hidden="1" oldHidden="1">
    <formula>Hauptbuch!$C:$C</formula>
  </rdn>
  <rdn rId="0" localSheetId="5" customView="1" name="Z_E2F1144B_7188_475C_8926_FE1E4E19441F_.wvu.FilterData" hidden="1" oldHidden="1">
    <formula>Hauptbuch!$A$3:$M$730</formula>
  </rdn>
  <rcv guid="{E2F1144B-7188-475C-8926-FE1E4E19441F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" sId="4" ref="L1:L1048576" action="deleteCol">
    <undo index="6" exp="area" ref3D="1" dr="$A$228:$XFD$257" dn="Z_E2F1144B_7188_475C_8926_FE1E4E19441F_.wvu.Rows" sId="4"/>
    <undo index="4" exp="area" ref3D="1" dr="$A$225:$XFD$226" dn="Z_E2F1144B_7188_475C_8926_FE1E4E19441F_.wvu.Rows" sId="4"/>
    <undo index="2" exp="area" ref3D="1" dr="$A$160:$XFD$223" dn="Z_E2F1144B_7188_475C_8926_FE1E4E19441F_.wvu.Rows" sId="4"/>
    <undo index="1" exp="area" ref3D="1" dr="$A$3:$XFD$34" dn="Z_E2F1144B_7188_475C_8926_FE1E4E19441F_.wvu.Rows" sId="4"/>
    <undo index="0" exp="area" ref3D="1" dr="$A$1:$XFD$1" dn="Z_E2F1144B_7188_475C_8926_FE1E4E19441F_.wvu.PrintTitles" sId="4"/>
    <undo index="6" exp="area" ref3D="1" dr="$A$228:$XFD$257" dn="Z_8A375EA9_6DDA_48F1_A097_E08478E67712_.wvu.Rows" sId="4"/>
    <undo index="4" exp="area" ref3D="1" dr="$A$225:$XFD$226" dn="Z_8A375EA9_6DDA_48F1_A097_E08478E67712_.wvu.Rows" sId="4"/>
    <undo index="2" exp="area" ref3D="1" dr="$A$160:$XFD$223" dn="Z_8A375EA9_6DDA_48F1_A097_E08478E67712_.wvu.Rows" sId="4"/>
    <undo index="1" exp="area" ref3D="1" dr="$A$3:$XFD$34" dn="Z_8A375EA9_6DDA_48F1_A097_E08478E67712_.wvu.Rows" sId="4"/>
    <undo index="0" exp="area" ref3D="1" dr="$A$1:$XFD$1" dn="Z_8A375EA9_6DDA_48F1_A097_E08478E67712_.wvu.PrintTitles" sId="4"/>
    <undo index="0" exp="area" ref3D="1" dr="$A$1:$XFD$1" dn="Drucktitel" sId="4"/>
    <rfmt sheetId="4" xfDxf="1" sqref="L1:L1048576" start="0" length="0">
      <dxf>
        <font>
          <sz val="8"/>
        </font>
        <fill>
          <patternFill patternType="solid">
            <bgColor indexed="9"/>
          </patternFill>
        </fill>
      </dxf>
    </rfmt>
    <rcc rId="0" sId="4">
      <nc r="L36" t="inlineStr">
        <is>
          <t>Bösel</t>
        </is>
      </nc>
    </rcc>
    <rcc rId="0" sId="4">
      <nc r="L39" t="inlineStr">
        <is>
          <t>Bösel</t>
        </is>
      </nc>
    </rcc>
    <rcc rId="0" sId="4">
      <nc r="L42" t="inlineStr">
        <is>
          <t>Bösel</t>
        </is>
      </nc>
    </rcc>
    <rcc rId="0" sId="4">
      <nc r="L45" t="inlineStr">
        <is>
          <t>Breuer</t>
        </is>
      </nc>
    </rcc>
    <rcc rId="0" sId="4">
      <nc r="L48" t="inlineStr">
        <is>
          <t>Kaiser</t>
        </is>
      </nc>
    </rcc>
    <rcc rId="0" sId="4">
      <nc r="L51" t="inlineStr">
        <is>
          <t>Kaiser</t>
        </is>
      </nc>
    </rcc>
    <rcc rId="0" sId="4">
      <nc r="L54" t="inlineStr">
        <is>
          <t>Kaiser</t>
        </is>
      </nc>
    </rcc>
    <rcc rId="0" sId="4">
      <nc r="L57" t="inlineStr">
        <is>
          <t>Kaiser</t>
        </is>
      </nc>
    </rcc>
    <rcc rId="0" sId="4">
      <nc r="L60" t="inlineStr">
        <is>
          <t>Consoir</t>
        </is>
      </nc>
    </rcc>
    <rcc rId="0" sId="4">
      <nc r="L63" t="inlineStr">
        <is>
          <t>Consoir</t>
        </is>
      </nc>
    </rcc>
  </rrc>
  <rrc rId="18" sId="4" ref="L1:L1048576" action="deleteCol">
    <undo index="6" exp="area" ref3D="1" dr="$A$228:$XFD$257" dn="Z_E2F1144B_7188_475C_8926_FE1E4E19441F_.wvu.Rows" sId="4"/>
    <undo index="4" exp="area" ref3D="1" dr="$A$225:$XFD$226" dn="Z_E2F1144B_7188_475C_8926_FE1E4E19441F_.wvu.Rows" sId="4"/>
    <undo index="2" exp="area" ref3D="1" dr="$A$160:$XFD$223" dn="Z_E2F1144B_7188_475C_8926_FE1E4E19441F_.wvu.Rows" sId="4"/>
    <undo index="1" exp="area" ref3D="1" dr="$A$3:$XFD$34" dn="Z_E2F1144B_7188_475C_8926_FE1E4E19441F_.wvu.Rows" sId="4"/>
    <undo index="0" exp="area" ref3D="1" dr="$A$1:$XFD$1" dn="Z_E2F1144B_7188_475C_8926_FE1E4E19441F_.wvu.PrintTitles" sId="4"/>
    <undo index="6" exp="area" ref3D="1" dr="$A$228:$XFD$257" dn="Z_8A375EA9_6DDA_48F1_A097_E08478E67712_.wvu.Rows" sId="4"/>
    <undo index="4" exp="area" ref3D="1" dr="$A$225:$XFD$226" dn="Z_8A375EA9_6DDA_48F1_A097_E08478E67712_.wvu.Rows" sId="4"/>
    <undo index="2" exp="area" ref3D="1" dr="$A$160:$XFD$223" dn="Z_8A375EA9_6DDA_48F1_A097_E08478E67712_.wvu.Rows" sId="4"/>
    <undo index="1" exp="area" ref3D="1" dr="$A$3:$XFD$34" dn="Z_8A375EA9_6DDA_48F1_A097_E08478E67712_.wvu.Rows" sId="4"/>
    <undo index="0" exp="area" ref3D="1" dr="$A$1:$XFD$1" dn="Z_8A375EA9_6DDA_48F1_A097_E08478E67712_.wvu.PrintTitles" sId="4"/>
    <undo index="0" exp="area" ref3D="1" dr="$A$1:$XFD$1" dn="Drucktitel" sId="4"/>
    <rfmt sheetId="4" xfDxf="1" sqref="L1:L1048576" start="0" length="0">
      <dxf>
        <font>
          <sz val="8"/>
        </font>
        <fill>
          <patternFill patternType="solid">
            <bgColor indexed="9"/>
          </patternFill>
        </fill>
      </dxf>
    </rfmt>
    <rcc rId="0" sId="4">
      <nc r="L36" t="inlineStr">
        <is>
          <t>Warenausgang</t>
        </is>
      </nc>
    </rcc>
    <rcc rId="0" sId="4">
      <nc r="L39" t="inlineStr">
        <is>
          <t>Warenausgang</t>
        </is>
      </nc>
    </rcc>
    <rcc rId="0" sId="4">
      <nc r="L42" t="inlineStr">
        <is>
          <t>Zahlungseingang</t>
        </is>
      </nc>
    </rcc>
    <rcc rId="0" sId="4">
      <nc r="L45" t="inlineStr">
        <is>
          <t>Warenausgang</t>
        </is>
      </nc>
    </rcc>
    <rcc rId="0" sId="4">
      <nc r="L48" t="inlineStr">
        <is>
          <t>Zahlungsausgang</t>
        </is>
      </nc>
    </rcc>
    <rcc rId="0" sId="4">
      <nc r="L51" t="inlineStr">
        <is>
          <t>Wareneingang</t>
        </is>
      </nc>
    </rcc>
    <rcc rId="0" sId="4">
      <nc r="L54" t="inlineStr">
        <is>
          <t>Zahlungsausgang</t>
        </is>
      </nc>
    </rcc>
    <rcc rId="0" sId="4">
      <nc r="L57" t="inlineStr">
        <is>
          <t>Wareneingang</t>
        </is>
      </nc>
    </rcc>
    <rcc rId="0" sId="4">
      <nc r="L60" t="inlineStr">
        <is>
          <t>Warenausgang</t>
        </is>
      </nc>
    </rcc>
    <rcc rId="0" sId="4">
      <nc r="L63" t="inlineStr">
        <is>
          <t>Warenausgang</t>
        </is>
      </nc>
    </rcc>
  </rrc>
  <rcc rId="19" sId="4">
    <oc r="G36" t="inlineStr">
      <is>
        <t>2400</t>
      </is>
    </oc>
    <nc r="G36"/>
  </rcc>
  <rcc rId="20" sId="4" numFmtId="34">
    <oc r="H36">
      <v>11336.06</v>
    </oc>
    <nc r="H36"/>
  </rcc>
  <rcc rId="21" sId="4">
    <oc r="G37" t="inlineStr">
      <is>
        <t>4800</t>
      </is>
    </oc>
    <nc r="G37"/>
  </rcc>
  <rcc rId="22" sId="4" numFmtId="34">
    <oc r="I37">
      <v>1809.96</v>
    </oc>
    <nc r="I37"/>
  </rcc>
  <rcc rId="23" sId="4">
    <oc r="G38" t="inlineStr">
      <is>
        <t>5100</t>
      </is>
    </oc>
    <nc r="G38"/>
  </rcc>
  <rcc rId="24" sId="4" numFmtId="34">
    <oc r="I38">
      <v>9526.1</v>
    </oc>
    <nc r="I38"/>
  </rcc>
  <rcc rId="25" sId="4">
    <oc r="G39" t="inlineStr">
      <is>
        <t>2400</t>
      </is>
    </oc>
    <nc r="G39"/>
  </rcc>
  <rcc rId="26" sId="4" numFmtId="34">
    <oc r="H39">
      <v>9650.83</v>
    </oc>
    <nc r="H39"/>
  </rcc>
  <rcc rId="27" sId="4">
    <oc r="G40" t="inlineStr">
      <is>
        <t>4800</t>
      </is>
    </oc>
    <nc r="G40"/>
  </rcc>
  <rcc rId="28" sId="4" numFmtId="34">
    <oc r="I40">
      <v>1540.89</v>
    </oc>
    <nc r="I40"/>
  </rcc>
  <rcc rId="29" sId="4">
    <oc r="G41" t="inlineStr">
      <is>
        <t>5100</t>
      </is>
    </oc>
    <nc r="G41"/>
  </rcc>
  <rcc rId="30" sId="4" numFmtId="34">
    <oc r="I41">
      <v>8109.94</v>
    </oc>
    <nc r="I41"/>
  </rcc>
  <rcc rId="31" sId="4">
    <oc r="G42" t="inlineStr">
      <is>
        <t>2800</t>
      </is>
    </oc>
    <nc r="G42"/>
  </rcc>
  <rcc rId="32" sId="4" numFmtId="34">
    <oc r="H42">
      <v>11336.06</v>
    </oc>
    <nc r="H42"/>
  </rcc>
  <rcc rId="33" sId="4">
    <oc r="G43" t="inlineStr">
      <is>
        <t>2400</t>
      </is>
    </oc>
    <nc r="G43"/>
  </rcc>
  <rcc rId="34" sId="4" numFmtId="34">
    <oc r="I43">
      <v>11336.06</v>
    </oc>
    <nc r="I43"/>
  </rcc>
  <rcc rId="35" sId="4">
    <oc r="G45" t="inlineStr">
      <is>
        <t>2400</t>
      </is>
    </oc>
    <nc r="G45"/>
  </rcc>
  <rcc rId="36" sId="4" numFmtId="34">
    <oc r="H45">
      <v>18370.38</v>
    </oc>
    <nc r="H45"/>
  </rcc>
  <rcc rId="37" sId="4">
    <oc r="G46" t="inlineStr">
      <is>
        <t>4800</t>
      </is>
    </oc>
    <nc r="G46"/>
  </rcc>
  <rcc rId="38" sId="4" numFmtId="34">
    <oc r="I46">
      <v>2933.09</v>
    </oc>
    <nc r="I46"/>
  </rcc>
  <rcc rId="39" sId="4">
    <oc r="G47" t="inlineStr">
      <is>
        <t>5100</t>
      </is>
    </oc>
    <nc r="G47"/>
  </rcc>
  <rcc rId="40" sId="4" numFmtId="34">
    <oc r="I47">
      <v>15437.29</v>
    </oc>
    <nc r="I47"/>
  </rcc>
  <rcc rId="41" sId="4">
    <oc r="G48" t="inlineStr">
      <is>
        <t>4400</t>
      </is>
    </oc>
    <nc r="G48"/>
  </rcc>
  <rcc rId="42" sId="4" numFmtId="34">
    <oc r="H48">
      <v>1992.6</v>
    </oc>
    <nc r="H48"/>
  </rcc>
  <rcc rId="43" sId="4">
    <oc r="G49" t="inlineStr">
      <is>
        <t>2800</t>
      </is>
    </oc>
    <nc r="G49"/>
  </rcc>
  <rcc rId="44" sId="4" numFmtId="34">
    <oc r="I49">
      <v>1992.6</v>
    </oc>
    <nc r="I49"/>
  </rcc>
  <rcc rId="45" sId="4">
    <oc r="G51" t="inlineStr">
      <is>
        <t>2280</t>
      </is>
    </oc>
    <nc r="G51"/>
  </rcc>
  <rcc rId="46" sId="4" numFmtId="34">
    <oc r="H51">
      <v>1674.45</v>
    </oc>
    <nc r="H51"/>
  </rcc>
  <rcc rId="47" sId="4">
    <oc r="G52" t="inlineStr">
      <is>
        <t>2600</t>
      </is>
    </oc>
    <nc r="G52"/>
  </rcc>
  <rcc rId="48" sId="4" numFmtId="34">
    <oc r="H52">
      <v>318.14999999999998</v>
    </oc>
    <nc r="H52"/>
  </rcc>
  <rcc rId="49" sId="4">
    <oc r="G53" t="inlineStr">
      <is>
        <t>4400</t>
      </is>
    </oc>
    <nc r="G53"/>
  </rcc>
  <rcc rId="50" sId="4" numFmtId="34">
    <oc r="I53">
      <v>1992.6</v>
    </oc>
    <nc r="I53"/>
  </rcc>
  <rcc rId="51" sId="4">
    <oc r="G54" t="inlineStr">
      <is>
        <t>4400</t>
      </is>
    </oc>
    <nc r="G54"/>
  </rcc>
  <rcc rId="52" sId="4" numFmtId="34">
    <oc r="H54">
      <v>4383.71</v>
    </oc>
    <nc r="H54"/>
  </rcc>
  <rcc rId="53" sId="4">
    <oc r="G55" t="inlineStr">
      <is>
        <t>2800</t>
      </is>
    </oc>
    <nc r="G55"/>
  </rcc>
  <rcc rId="54" sId="4" numFmtId="34">
    <oc r="I55">
      <v>4383.71</v>
    </oc>
    <nc r="I55"/>
  </rcc>
  <rcc rId="55" sId="4">
    <oc r="G57" t="inlineStr">
      <is>
        <t>2280</t>
      </is>
    </oc>
    <nc r="G57"/>
  </rcc>
  <rcc rId="56" sId="4" numFmtId="34">
    <oc r="H57">
      <v>3683.79</v>
    </oc>
    <nc r="H57"/>
  </rcc>
  <rcc rId="57" sId="4">
    <oc r="G58" t="inlineStr">
      <is>
        <t>2600</t>
      </is>
    </oc>
    <nc r="G58"/>
  </rcc>
  <rcc rId="58" sId="4" numFmtId="34">
    <oc r="H58">
      <v>699.92</v>
    </oc>
    <nc r="H58"/>
  </rcc>
  <rcc rId="59" sId="4">
    <oc r="G59" t="inlineStr">
      <is>
        <t>4400</t>
      </is>
    </oc>
    <nc r="G59"/>
  </rcc>
  <rcc rId="60" sId="4" numFmtId="34">
    <oc r="I59">
      <v>4383.71</v>
    </oc>
    <nc r="I59"/>
  </rcc>
  <rcc rId="61" sId="4">
    <oc r="G60" t="inlineStr">
      <is>
        <t>2400</t>
      </is>
    </oc>
    <nc r="G60"/>
  </rcc>
  <rcc rId="62" sId="4" numFmtId="34">
    <oc r="H60">
      <v>20562.53</v>
    </oc>
    <nc r="H60"/>
  </rcc>
  <rcc rId="63" sId="4">
    <oc r="G61" t="inlineStr">
      <is>
        <t>4800</t>
      </is>
    </oc>
    <nc r="G61"/>
  </rcc>
  <rcc rId="64" sId="4" numFmtId="34">
    <oc r="I61">
      <v>3283.09</v>
    </oc>
    <nc r="I61"/>
  </rcc>
  <rcc rId="65" sId="4">
    <oc r="G62" t="inlineStr">
      <is>
        <t>5100</t>
      </is>
    </oc>
    <nc r="G62"/>
  </rcc>
  <rcc rId="66" sId="4" numFmtId="34">
    <oc r="I62">
      <v>17279.439999999999</v>
    </oc>
    <nc r="I62"/>
  </rcc>
  <rcc rId="67" sId="4">
    <oc r="G63" t="inlineStr">
      <is>
        <t>2400</t>
      </is>
    </oc>
    <nc r="G63"/>
  </rcc>
  <rcc rId="68" sId="4" numFmtId="34">
    <oc r="H63">
      <v>9095.32</v>
    </oc>
    <nc r="H63"/>
  </rcc>
  <rcc rId="69" sId="4">
    <oc r="G64" t="inlineStr">
      <is>
        <t>4800</t>
      </is>
    </oc>
    <nc r="G64"/>
  </rcc>
  <rcc rId="70" sId="4" numFmtId="34">
    <oc r="I64">
      <v>1452.19</v>
    </oc>
    <nc r="I64"/>
  </rcc>
  <rcc rId="71" sId="4">
    <oc r="G65" t="inlineStr">
      <is>
        <t>5100</t>
      </is>
    </oc>
    <nc r="G65"/>
  </rcc>
  <rcc rId="72" sId="4" numFmtId="34">
    <oc r="I65">
      <v>7643.13</v>
    </oc>
    <nc r="I65"/>
  </rcc>
  <rcc rId="73" sId="4">
    <oc r="F39" t="inlineStr">
      <is>
        <t>Forderungen aus LuL</t>
      </is>
    </oc>
    <nc r="F39">
      <f>IF(ISERROR(VLOOKUP(G39,Kontenrahmen!$A$1:$B$68,2)),"",VLOOKUP(G39,Kontenrahmen!$A$1:$B$68,2))</f>
    </nc>
  </rcc>
  <rcc rId="74" sId="4">
    <oc r="F40" t="inlineStr">
      <is>
        <t>Umsatzsteuer</t>
      </is>
    </oc>
    <nc r="F40">
      <f>IF(ISERROR(VLOOKUP(G40,Kontenrahmen!$A$1:$B$68,2)),"",VLOOKUP(G40,Kontenrahmen!$A$1:$B$68,2))</f>
    </nc>
  </rcc>
  <rcc rId="75" sId="4">
    <oc r="F41" t="inlineStr">
      <is>
        <t>Umsatzerlöse für Waren</t>
      </is>
    </oc>
    <nc r="F41">
      <f>IF(ISERROR(VLOOKUP(G41,Kontenrahmen!$A$1:$B$68,2)),"",VLOOKUP(G41,Kontenrahmen!$A$1:$B$68,2))</f>
    </nc>
  </rcc>
  <rcc rId="76" sId="4" odxf="1" dxf="1">
    <oc r="C36">
      <v>42346</v>
    </oc>
    <nc r="C36">
      <f>B36</f>
    </nc>
    <ndxf>
      <numFmt numFmtId="0" formatCode="General"/>
    </ndxf>
  </rcc>
  <rcc rId="77" sId="4">
    <oc r="D36">
      <v>2</v>
    </oc>
    <nc r="D36">
      <f>C36</f>
    </nc>
  </rcc>
  <rcc rId="78" sId="4" odxf="1" dxf="1">
    <oc r="C37">
      <f>C36</f>
    </oc>
    <nc r="C37">
      <f>B37</f>
    </nc>
    <odxf>
      <numFmt numFmtId="19" formatCode="dd/mm/yyyy"/>
    </odxf>
    <ndxf>
      <numFmt numFmtId="0" formatCode="General"/>
    </ndxf>
  </rcc>
  <rcc rId="79" sId="4">
    <oc r="D37">
      <v>2</v>
    </oc>
    <nc r="D37">
      <f>C37</f>
    </nc>
  </rcc>
  <rcc rId="80" sId="4" odxf="1" dxf="1">
    <oc r="C38">
      <f>C37</f>
    </oc>
    <nc r="C38">
      <f>B38</f>
    </nc>
    <odxf>
      <numFmt numFmtId="19" formatCode="dd/mm/yyyy"/>
    </odxf>
    <ndxf>
      <numFmt numFmtId="0" formatCode="General"/>
    </ndxf>
  </rcc>
  <rcc rId="81" sId="4">
    <oc r="D38">
      <v>2</v>
    </oc>
    <nc r="D38">
      <f>C38</f>
    </nc>
  </rcc>
  <rcc rId="82" sId="4">
    <oc r="D39">
      <v>6</v>
    </oc>
    <nc r="D39">
      <f>C39</f>
    </nc>
  </rcc>
  <rcc rId="83" sId="4">
    <oc r="D40">
      <v>6</v>
    </oc>
    <nc r="D40">
      <f>C40</f>
    </nc>
  </rcc>
  <rcc rId="84" sId="4">
    <oc r="D41">
      <v>6</v>
    </oc>
    <nc r="D41">
      <f>C41</f>
    </nc>
  </rcc>
  <rcc rId="85" sId="4">
    <oc r="D42">
      <v>5</v>
    </oc>
    <nc r="D42">
      <f>C42</f>
    </nc>
  </rcc>
  <rcc rId="86" sId="4">
    <oc r="D43">
      <v>5</v>
    </oc>
    <nc r="D43">
      <f>C43</f>
    </nc>
  </rcc>
  <rcc rId="87" sId="4">
    <oc r="D44">
      <v>5</v>
    </oc>
    <nc r="D44">
      <f>C44</f>
    </nc>
  </rcc>
  <rcc rId="88" sId="4">
    <oc r="D45" t="inlineStr">
      <is>
        <t xml:space="preserve">ohne </t>
      </is>
    </oc>
    <nc r="D45">
      <f>C45</f>
    </nc>
  </rcc>
  <rcc rId="89" sId="4">
    <oc r="D46" t="inlineStr">
      <is>
        <t xml:space="preserve">ohne </t>
      </is>
    </oc>
    <nc r="D46">
      <f>C46</f>
    </nc>
  </rcc>
  <rcc rId="90" sId="4">
    <oc r="D47" t="inlineStr">
      <is>
        <t xml:space="preserve">ohne </t>
      </is>
    </oc>
    <nc r="D47">
      <f>C47</f>
    </nc>
  </rcc>
  <rcc rId="91" sId="4">
    <oc r="D48">
      <v>13</v>
    </oc>
    <nc r="D48">
      <f>C48</f>
    </nc>
  </rcc>
  <rcc rId="92" sId="4">
    <oc r="D49">
      <v>13</v>
    </oc>
    <nc r="D49">
      <f>C49</f>
    </nc>
  </rcc>
  <rcc rId="93" sId="4">
    <oc r="D50">
      <v>13</v>
    </oc>
    <nc r="D50">
      <f>C50</f>
    </nc>
  </rcc>
  <rcc rId="94" sId="4">
    <oc r="D51">
      <v>13</v>
    </oc>
    <nc r="D51">
      <f>C51</f>
    </nc>
  </rcc>
  <rcc rId="95" sId="4">
    <oc r="D52">
      <v>13</v>
    </oc>
    <nc r="D52">
      <f>C52</f>
    </nc>
  </rcc>
  <rcc rId="96" sId="4">
    <oc r="D53">
      <v>13</v>
    </oc>
    <nc r="D53">
      <f>C53</f>
    </nc>
  </rcc>
  <rcc rId="97" sId="4">
    <oc r="D54">
      <f>C54</f>
    </oc>
    <nc r="D54">
      <f>C54</f>
    </nc>
  </rcc>
  <rcc rId="98" sId="4">
    <oc r="D55">
      <f>C55</f>
    </oc>
    <nc r="D55">
      <f>C55</f>
    </nc>
  </rcc>
  <rcc rId="99" sId="4">
    <oc r="D56">
      <f>C56</f>
    </oc>
    <nc r="D56">
      <f>C56</f>
    </nc>
  </rcc>
  <rcc rId="100" sId="4">
    <oc r="D57">
      <v>20</v>
    </oc>
    <nc r="D57">
      <f>C57</f>
    </nc>
  </rcc>
  <rcc rId="101" sId="4">
    <oc r="D58">
      <v>20</v>
    </oc>
    <nc r="D58">
      <f>C58</f>
    </nc>
  </rcc>
  <rcc rId="102" sId="4">
    <oc r="D59">
      <v>20</v>
    </oc>
    <nc r="D59">
      <f>C59</f>
    </nc>
  </rcc>
  <rcc rId="103" sId="4">
    <oc r="D60">
      <v>24</v>
    </oc>
    <nc r="D60">
      <f>C60</f>
    </nc>
  </rcc>
  <rcc rId="104" sId="4">
    <oc r="D61">
      <v>24</v>
    </oc>
    <nc r="D61">
      <f>C61</f>
    </nc>
  </rcc>
  <rcc rId="105" sId="4">
    <oc r="D62">
      <v>24</v>
    </oc>
    <nc r="D62">
      <f>C62</f>
    </nc>
  </rcc>
  <rcc rId="106" sId="4">
    <oc r="D63">
      <v>33</v>
    </oc>
    <nc r="D63">
      <f>C63</f>
    </nc>
  </rcc>
  <rcc rId="107" sId="4">
    <oc r="D64">
      <v>33</v>
    </oc>
    <nc r="D64">
      <f>C64</f>
    </nc>
  </rcc>
  <rcc rId="108" sId="4">
    <oc r="D65">
      <v>33</v>
    </oc>
    <nc r="D65">
      <f>C65</f>
    </nc>
  </rcc>
  <rfmt sheetId="4" sqref="C39" start="0" length="0">
    <dxf>
      <numFmt numFmtId="0" formatCode="General"/>
      <fill>
        <patternFill>
          <bgColor indexed="44"/>
        </patternFill>
      </fill>
    </dxf>
  </rfmt>
  <rcc rId="109" sId="4" odxf="1" dxf="1">
    <oc r="C39">
      <v>42346</v>
    </oc>
    <nc r="C39">
      <f>B39</f>
    </nc>
    <ndxf>
      <fill>
        <patternFill>
          <bgColor indexed="41"/>
        </patternFill>
      </fill>
    </ndxf>
  </rcc>
  <rcc rId="110" sId="4" odxf="1" dxf="1">
    <oc r="C40">
      <v>42346</v>
    </oc>
    <nc r="C40">
      <f>B40</f>
    </nc>
    <ndxf>
      <numFmt numFmtId="0" formatCode="General"/>
    </ndxf>
  </rcc>
  <rcc rId="111" sId="4" odxf="1" dxf="1">
    <oc r="C41">
      <v>42346</v>
    </oc>
    <nc r="C41">
      <f>B41</f>
    </nc>
    <ndxf>
      <numFmt numFmtId="0" formatCode="General"/>
    </ndxf>
  </rcc>
  <rcc rId="112" sId="4" odxf="1" dxf="1">
    <oc r="C42">
      <v>42346</v>
    </oc>
    <nc r="C42">
      <f>B42</f>
    </nc>
    <ndxf>
      <numFmt numFmtId="0" formatCode="General"/>
    </ndxf>
  </rcc>
  <rcc rId="113" sId="4" odxf="1" dxf="1">
    <oc r="C43">
      <v>42346</v>
    </oc>
    <nc r="C43">
      <f>B43</f>
    </nc>
    <ndxf>
      <numFmt numFmtId="0" formatCode="General"/>
    </ndxf>
  </rcc>
  <rcc rId="114" sId="4" odxf="1" dxf="1">
    <oc r="C44">
      <v>42346</v>
    </oc>
    <nc r="C44">
      <f>B44</f>
    </nc>
    <ndxf>
      <numFmt numFmtId="0" formatCode="General"/>
    </ndxf>
  </rcc>
  <rcc rId="115" sId="4" odxf="1" dxf="1">
    <oc r="C45">
      <v>42348</v>
    </oc>
    <nc r="C45">
      <f>B45</f>
    </nc>
    <ndxf>
      <numFmt numFmtId="0" formatCode="General"/>
    </ndxf>
  </rcc>
  <rcc rId="116" sId="4" odxf="1" dxf="1">
    <oc r="C46">
      <v>42348</v>
    </oc>
    <nc r="C46">
      <f>B46</f>
    </nc>
    <ndxf>
      <numFmt numFmtId="0" formatCode="General"/>
    </ndxf>
  </rcc>
  <rcc rId="117" sId="4" odxf="1" dxf="1">
    <oc r="C47">
      <v>42348</v>
    </oc>
    <nc r="C47">
      <f>B47</f>
    </nc>
    <ndxf>
      <numFmt numFmtId="0" formatCode="General"/>
    </ndxf>
  </rcc>
  <rcc rId="118" sId="4" odxf="1" dxf="1">
    <oc r="C48">
      <v>42348</v>
    </oc>
    <nc r="C48">
      <f>B48</f>
    </nc>
    <ndxf>
      <numFmt numFmtId="0" formatCode="General"/>
    </ndxf>
  </rcc>
  <rcc rId="119" sId="4" odxf="1" dxf="1">
    <oc r="C49">
      <v>42348</v>
    </oc>
    <nc r="C49">
      <f>B49</f>
    </nc>
    <ndxf>
      <numFmt numFmtId="0" formatCode="General"/>
    </ndxf>
  </rcc>
  <rcc rId="120" sId="4" odxf="1" dxf="1">
    <oc r="C50">
      <v>42348</v>
    </oc>
    <nc r="C50">
      <f>B50</f>
    </nc>
    <ndxf>
      <numFmt numFmtId="0" formatCode="General"/>
    </ndxf>
  </rcc>
  <rcc rId="121" sId="4" odxf="1" dxf="1">
    <oc r="C51">
      <v>42348</v>
    </oc>
    <nc r="C51">
      <f>B51</f>
    </nc>
    <ndxf>
      <numFmt numFmtId="0" formatCode="General"/>
    </ndxf>
  </rcc>
  <rcc rId="122" sId="4" odxf="1" dxf="1">
    <oc r="C52">
      <v>42348</v>
    </oc>
    <nc r="C52">
      <f>B52</f>
    </nc>
    <ndxf>
      <numFmt numFmtId="0" formatCode="General"/>
    </ndxf>
  </rcc>
  <rcc rId="123" sId="4" odxf="1" dxf="1">
    <oc r="C53">
      <v>42348</v>
    </oc>
    <nc r="C53">
      <f>B53</f>
    </nc>
    <ndxf>
      <numFmt numFmtId="0" formatCode="General"/>
    </ndxf>
  </rcc>
  <rcc rId="124" sId="4" odxf="1" dxf="1">
    <oc r="C54">
      <v>42348</v>
    </oc>
    <nc r="C54">
      <f>B54</f>
    </nc>
    <ndxf>
      <numFmt numFmtId="0" formatCode="General"/>
    </ndxf>
  </rcc>
  <rcc rId="125" sId="4" odxf="1" dxf="1">
    <oc r="C55">
      <v>42348</v>
    </oc>
    <nc r="C55">
      <f>B55</f>
    </nc>
    <ndxf>
      <numFmt numFmtId="0" formatCode="General"/>
    </ndxf>
  </rcc>
  <rcc rId="126" sId="4" odxf="1" dxf="1">
    <oc r="C56">
      <v>42348</v>
    </oc>
    <nc r="C56">
      <f>B56</f>
    </nc>
    <ndxf>
      <numFmt numFmtId="0" formatCode="General"/>
    </ndxf>
  </rcc>
  <rcc rId="127" sId="4" odxf="1" dxf="1">
    <oc r="C57">
      <v>42348</v>
    </oc>
    <nc r="C57">
      <f>B57</f>
    </nc>
    <ndxf>
      <numFmt numFmtId="0" formatCode="General"/>
    </ndxf>
  </rcc>
  <rcc rId="128" sId="4" odxf="1" dxf="1">
    <oc r="C58">
      <v>42348</v>
    </oc>
    <nc r="C58">
      <f>B58</f>
    </nc>
    <ndxf>
      <numFmt numFmtId="0" formatCode="General"/>
    </ndxf>
  </rcc>
  <rcc rId="129" sId="4" odxf="1" dxf="1">
    <oc r="C59">
      <v>42348</v>
    </oc>
    <nc r="C59">
      <f>B59</f>
    </nc>
    <ndxf>
      <numFmt numFmtId="0" formatCode="General"/>
    </ndxf>
  </rcc>
  <rcc rId="130" sId="4" odxf="1" dxf="1">
    <oc r="C60">
      <v>42348</v>
    </oc>
    <nc r="C60">
      <f>B60</f>
    </nc>
    <ndxf>
      <numFmt numFmtId="0" formatCode="General"/>
    </ndxf>
  </rcc>
  <rcc rId="131" sId="4" odxf="1" dxf="1">
    <oc r="C61">
      <v>42348</v>
    </oc>
    <nc r="C61">
      <f>B61</f>
    </nc>
    <ndxf>
      <numFmt numFmtId="0" formatCode="General"/>
    </ndxf>
  </rcc>
  <rcc rId="132" sId="4" odxf="1" dxf="1">
    <oc r="C62">
      <v>42348</v>
    </oc>
    <nc r="C62">
      <f>B62</f>
    </nc>
    <ndxf>
      <numFmt numFmtId="0" formatCode="General"/>
    </ndxf>
  </rcc>
  <rcc rId="133" sId="4" odxf="1" dxf="1">
    <oc r="C63">
      <v>42348</v>
    </oc>
    <nc r="C63">
      <f>B63</f>
    </nc>
    <ndxf>
      <numFmt numFmtId="0" formatCode="General"/>
    </ndxf>
  </rcc>
  <rcc rId="134" sId="4" odxf="1" dxf="1">
    <oc r="C64">
      <v>42348</v>
    </oc>
    <nc r="C64">
      <f>B64</f>
    </nc>
    <ndxf>
      <numFmt numFmtId="0" formatCode="General"/>
    </ndxf>
  </rcc>
  <rcc rId="135" sId="4" odxf="1" dxf="1">
    <oc r="C65">
      <v>42348</v>
    </oc>
    <nc r="C65">
      <f>B65</f>
    </nc>
    <ndxf>
      <numFmt numFmtId="0" formatCode="General"/>
    </ndxf>
  </rcc>
  <rcc rId="136" sId="4">
    <oc r="E36" t="inlineStr">
      <is>
        <t>1000 / 2015</t>
      </is>
    </oc>
    <nc r="E36"/>
  </rcc>
  <rcc rId="137" sId="4">
    <oc r="E37" t="inlineStr">
      <is>
        <t>1000 / 2015</t>
      </is>
    </oc>
    <nc r="E37"/>
  </rcc>
  <rcc rId="138" sId="4">
    <oc r="E38" t="inlineStr">
      <is>
        <t>1000 / 2015</t>
      </is>
    </oc>
    <nc r="E38"/>
  </rcc>
  <rcc rId="139" sId="4">
    <oc r="E39" t="inlineStr">
      <is>
        <t>1001 / 2015</t>
      </is>
    </oc>
    <nc r="E39"/>
  </rcc>
  <rcc rId="140" sId="4">
    <oc r="E40" t="inlineStr">
      <is>
        <t>1001 / 2015</t>
      </is>
    </oc>
    <nc r="E40"/>
  </rcc>
  <rcc rId="141" sId="4">
    <oc r="E41" t="inlineStr">
      <is>
        <t>1001 / 2015</t>
      </is>
    </oc>
    <nc r="E41"/>
  </rcc>
  <rcc rId="142" sId="4">
    <oc r="E42" t="inlineStr">
      <is>
        <t>1000 / 2015</t>
      </is>
    </oc>
    <nc r="E42"/>
  </rcc>
  <rcc rId="143" sId="4">
    <oc r="E43" t="inlineStr">
      <is>
        <t>1000 / 2015</t>
      </is>
    </oc>
    <nc r="E43"/>
  </rcc>
  <rcc rId="144" sId="4">
    <oc r="E44" t="inlineStr">
      <is>
        <t>1000 / 2015</t>
      </is>
    </oc>
    <nc r="E44"/>
  </rcc>
  <rcc rId="145" sId="4">
    <oc r="E45" t="inlineStr">
      <is>
        <t>1002 / 2015</t>
      </is>
    </oc>
    <nc r="E45"/>
  </rcc>
  <rcc rId="146" sId="4">
    <oc r="E46" t="inlineStr">
      <is>
        <t>1002 / 2015</t>
      </is>
    </oc>
    <nc r="E46"/>
  </rcc>
  <rcc rId="147" sId="4">
    <oc r="E47" t="inlineStr">
      <is>
        <t>1002 / 2015</t>
      </is>
    </oc>
    <nc r="E47"/>
  </rcc>
  <rcc rId="148" sId="4">
    <oc r="E48" t="inlineStr">
      <is>
        <t>1003/21015</t>
      </is>
    </oc>
    <nc r="E48"/>
  </rcc>
  <rcc rId="149" sId="4">
    <oc r="E49" t="inlineStr">
      <is>
        <t>1003/21015</t>
      </is>
    </oc>
    <nc r="E49"/>
  </rcc>
  <rcc rId="150" sId="4">
    <oc r="E50" t="inlineStr">
      <is>
        <t>1003/21015</t>
      </is>
    </oc>
    <nc r="E50"/>
  </rcc>
  <rcc rId="151" sId="4">
    <oc r="E51" t="inlineStr">
      <is>
        <t>1003/21015</t>
      </is>
    </oc>
    <nc r="E51"/>
  </rcc>
  <rcc rId="152" sId="4">
    <oc r="E52" t="inlineStr">
      <is>
        <t>1003/21015</t>
      </is>
    </oc>
    <nc r="E52"/>
  </rcc>
  <rcc rId="153" sId="4">
    <oc r="E53" t="inlineStr">
      <is>
        <t>1003/21015</t>
      </is>
    </oc>
    <nc r="E53"/>
  </rcc>
  <rcc rId="154" sId="4">
    <oc r="E54" t="inlineStr">
      <is>
        <t>1005/21015</t>
      </is>
    </oc>
    <nc r="E54"/>
  </rcc>
  <rcc rId="155" sId="4">
    <oc r="E55" t="inlineStr">
      <is>
        <t>1005/21015</t>
      </is>
    </oc>
    <nc r="E55"/>
  </rcc>
  <rcc rId="156" sId="4">
    <oc r="E56" t="inlineStr">
      <is>
        <t>1005/21015</t>
      </is>
    </oc>
    <nc r="E56"/>
  </rcc>
  <rcc rId="157" sId="4">
    <oc r="E57" t="inlineStr">
      <is>
        <t>1005/21015</t>
      </is>
    </oc>
    <nc r="E57"/>
  </rcc>
  <rcc rId="158" sId="4">
    <oc r="E58" t="inlineStr">
      <is>
        <t>1005/21015</t>
      </is>
    </oc>
    <nc r="E58"/>
  </rcc>
  <rcc rId="159" sId="4">
    <oc r="E59" t="inlineStr">
      <is>
        <t>1005/21015</t>
      </is>
    </oc>
    <nc r="E59"/>
  </rcc>
  <rcc rId="160" sId="4">
    <oc r="E60" t="inlineStr">
      <is>
        <t>1007 / 2015</t>
      </is>
    </oc>
    <nc r="E60"/>
  </rcc>
  <rcc rId="161" sId="4">
    <oc r="E61" t="inlineStr">
      <is>
        <t>1007 / 2015</t>
      </is>
    </oc>
    <nc r="E61"/>
  </rcc>
  <rcc rId="162" sId="4">
    <oc r="E62" t="inlineStr">
      <is>
        <t>1007 / 2015</t>
      </is>
    </oc>
    <nc r="E62"/>
  </rcc>
  <rcc rId="163" sId="4">
    <oc r="E63" t="inlineStr">
      <is>
        <t>1008 / 2015</t>
      </is>
    </oc>
    <nc r="E63"/>
  </rcc>
  <rcc rId="164" sId="4">
    <oc r="E64" t="inlineStr">
      <is>
        <t>1008 / 2015</t>
      </is>
    </oc>
    <nc r="E64"/>
  </rcc>
  <rcc rId="165" sId="4">
    <oc r="E65" t="inlineStr">
      <is>
        <t>1008 / 2015</t>
      </is>
    </oc>
    <nc r="E65"/>
  </rcc>
  <rcv guid="{8A375EA9-6DDA-48F1-A097-E08478E67712}" action="delete"/>
  <rdn rId="0" localSheetId="4" customView="1" name="Z_8A375EA9_6DDA_48F1_A097_E08478E67712_.wvu.PrintTitles" hidden="1" oldHidden="1">
    <formula>Grundbuch!$1:$1</formula>
    <oldFormula>Grundbuch!$1:$1</oldFormula>
  </rdn>
  <rdn rId="0" localSheetId="4" customView="1" name="Z_8A375EA9_6DDA_48F1_A097_E08478E67712_.wvu.Rows" hidden="1" oldHidden="1">
    <formula>Grundbuch!$3:$34,Grundbuch!$160:$223,Grundbuch!$225:$226,Grundbuch!$228:$257</formula>
    <oldFormula>Grundbuch!$3:$34,Grundbuch!$160:$223,Grundbuch!$225:$226,Grundbuch!$228:$257</oldFormula>
  </rdn>
  <rdn rId="0" localSheetId="4" customView="1" name="Z_8A375EA9_6DDA_48F1_A097_E08478E67712_.wvu.Cols" hidden="1" oldHidden="1">
    <formula>Grundbuch!$A:$A,Grundbuch!$J:$J</formula>
    <oldFormula>Grundbuch!$A:$A,Grundbuch!$J:$J</oldFormula>
  </rdn>
  <rdn rId="0" localSheetId="4" customView="1" name="Z_8A375EA9_6DDA_48F1_A097_E08478E67712_.wvu.FilterData" hidden="1" oldHidden="1">
    <formula>Grundbuch!$A$1:$K$257</formula>
    <oldFormula>Grundbuch!$A$1:$K$257</oldFormula>
  </rdn>
  <rdn rId="0" localSheetId="5" customView="1" name="Z_8A375EA9_6DDA_48F1_A097_E08478E67712_.wvu.PrintArea" hidden="1" oldHidden="1">
    <formula>Hauptbuch!$A$1:$L$735</formula>
    <oldFormula>Hauptbuch!$A$1:$L$735</oldFormula>
  </rdn>
  <rdn rId="0" localSheetId="5" customView="1" name="Z_8A375EA9_6DDA_48F1_A097_E08478E67712_.wvu.Cols" hidden="1" oldHidden="1">
    <formula>Hauptbuch!$C:$C</formula>
    <oldFormula>Hauptbuch!$C:$C</oldFormula>
  </rdn>
  <rdn rId="0" localSheetId="5" customView="1" name="Z_8A375EA9_6DDA_48F1_A097_E08478E67712_.wvu.FilterData" hidden="1" oldHidden="1">
    <formula>Hauptbuch!$A$3:$M$730</formula>
    <oldFormula>Hauptbuch!$A$3:$M$730</oldFormula>
  </rdn>
  <rcv guid="{8A375EA9-6DDA-48F1-A097-E08478E67712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" sId="4">
    <nc r="G36" t="inlineStr">
      <is>
        <t>2800</t>
      </is>
    </nc>
  </rcc>
  <rcc rId="174" sId="4">
    <oc r="D36">
      <f>C36</f>
    </oc>
    <nc r="D36">
      <v>12</v>
    </nc>
  </rcc>
  <rcc rId="175" sId="4">
    <oc r="D37">
      <f>C37</f>
    </oc>
    <nc r="D37">
      <v>12</v>
    </nc>
  </rcc>
  <rcc rId="176" sId="4">
    <oc r="D38">
      <f>C38</f>
    </oc>
    <nc r="D38">
      <v>12</v>
    </nc>
  </rcc>
  <rcc rId="177" sId="4" odxf="1" dxf="1" numFmtId="19">
    <oc r="C36">
      <f>B36</f>
    </oc>
    <nc r="C36">
      <v>42354</v>
    </nc>
    <odxf>
      <numFmt numFmtId="0" formatCode="General"/>
    </odxf>
    <ndxf>
      <numFmt numFmtId="19" formatCode="dd/mm/yyyy"/>
    </ndxf>
  </rcc>
  <rcc rId="178" sId="4" odxf="1" dxf="1" numFmtId="19">
    <oc r="C37">
      <f>B37</f>
    </oc>
    <nc r="C37">
      <v>42354</v>
    </nc>
    <odxf>
      <numFmt numFmtId="0" formatCode="General"/>
    </odxf>
    <ndxf>
      <numFmt numFmtId="19" formatCode="dd/mm/yyyy"/>
    </ndxf>
  </rcc>
  <rcc rId="179" sId="4" odxf="1" dxf="1" numFmtId="19">
    <oc r="C38">
      <f>B38</f>
    </oc>
    <nc r="C38">
      <v>42354</v>
    </nc>
    <odxf>
      <numFmt numFmtId="0" formatCode="General"/>
    </odxf>
    <ndxf>
      <numFmt numFmtId="19" formatCode="dd/mm/yyyy"/>
    </ndxf>
  </rcc>
  <rcc rId="180" sId="4">
    <nc r="G37" t="inlineStr">
      <is>
        <t>4800</t>
      </is>
    </nc>
  </rcc>
  <rcc rId="181" sId="4">
    <nc r="G38" t="inlineStr">
      <is>
        <t>2400</t>
      </is>
    </nc>
  </rcc>
  <rcc rId="182" sId="4" numFmtId="34">
    <nc r="H36">
      <v>15634.91</v>
    </nc>
  </rcc>
  <rcc rId="183" sId="4" numFmtId="34">
    <nc r="I37">
      <v>2496.33</v>
    </nc>
  </rcc>
  <rcc rId="184" sId="4" numFmtId="34">
    <nc r="I38">
      <v>13138.58</v>
    </nc>
  </rcc>
  <rcv guid="{E2F1144B-7188-475C-8926-FE1E4E19441F}" action="delete"/>
  <rdn rId="0" localSheetId="4" customView="1" name="Z_E2F1144B_7188_475C_8926_FE1E4E19441F_.wvu.PrintTitles" hidden="1" oldHidden="1">
    <formula>Grundbuch!$1:$1</formula>
    <oldFormula>Grundbuch!$1:$1</oldFormula>
  </rdn>
  <rdn rId="0" localSheetId="4" customView="1" name="Z_E2F1144B_7188_475C_8926_FE1E4E19441F_.wvu.Rows" hidden="1" oldHidden="1">
    <formula>Grundbuch!$3:$34,Grundbuch!$160:$223,Grundbuch!$225:$226,Grundbuch!$228:$257</formula>
    <oldFormula>Grundbuch!$3:$34,Grundbuch!$160:$223,Grundbuch!$225:$226,Grundbuch!$228:$257</oldFormula>
  </rdn>
  <rdn rId="0" localSheetId="4" customView="1" name="Z_E2F1144B_7188_475C_8926_FE1E4E19441F_.wvu.Cols" hidden="1" oldHidden="1">
    <formula>Grundbuch!$A:$A,Grundbuch!$J:$J</formula>
    <oldFormula>Grundbuch!$A:$A,Grundbuch!$J:$J</oldFormula>
  </rdn>
  <rdn rId="0" localSheetId="4" customView="1" name="Z_E2F1144B_7188_475C_8926_FE1E4E19441F_.wvu.FilterData" hidden="1" oldHidden="1">
    <formula>Grundbuch!$A$1:$K$257</formula>
    <oldFormula>Grundbuch!$A$1:$K$257</oldFormula>
  </rdn>
  <rdn rId="0" localSheetId="5" customView="1" name="Z_E2F1144B_7188_475C_8926_FE1E4E19441F_.wvu.PrintArea" hidden="1" oldHidden="1">
    <formula>Hauptbuch!$A$1:$L$735</formula>
    <oldFormula>Hauptbuch!$A$1:$L$735</oldFormula>
  </rdn>
  <rdn rId="0" localSheetId="5" customView="1" name="Z_E2F1144B_7188_475C_8926_FE1E4E19441F_.wvu.Cols" hidden="1" oldHidden="1">
    <formula>Hauptbuch!$C:$C</formula>
    <oldFormula>Hauptbuch!$C:$C</oldFormula>
  </rdn>
  <rdn rId="0" localSheetId="5" customView="1" name="Z_E2F1144B_7188_475C_8926_FE1E4E19441F_.wvu.FilterData" hidden="1" oldHidden="1">
    <formula>Hauptbuch!$A$3:$M$730</formula>
    <oldFormula>Hauptbuch!$A$3:$M$730</oldFormula>
  </rdn>
  <rcv guid="{E2F1144B-7188-475C-8926-FE1E4E19441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2" sId="4">
    <oc r="G38" t="inlineStr">
      <is>
        <t>2400</t>
      </is>
    </oc>
    <nc r="G38"/>
  </rcc>
  <rcc rId="193" sId="4">
    <oc r="G37" t="inlineStr">
      <is>
        <t>4800</t>
      </is>
    </oc>
    <nc r="G37" t="inlineStr">
      <is>
        <t>2400</t>
      </is>
    </nc>
  </rcc>
  <rcc rId="194" sId="4" numFmtId="34">
    <oc r="I38">
      <v>13138.58</v>
    </oc>
    <nc r="I38"/>
  </rcc>
  <rcc rId="195" sId="4" numFmtId="34">
    <oc r="I37">
      <v>2496.33</v>
    </oc>
    <nc r="I37">
      <v>15634.91</v>
    </nc>
  </rcc>
  <rcv guid="{E2F1144B-7188-475C-8926-FE1E4E19441F}" action="delete"/>
  <rdn rId="0" localSheetId="4" customView="1" name="Z_E2F1144B_7188_475C_8926_FE1E4E19441F_.wvu.PrintTitles" hidden="1" oldHidden="1">
    <formula>Grundbuch!$1:$1</formula>
    <oldFormula>Grundbuch!$1:$1</oldFormula>
  </rdn>
  <rdn rId="0" localSheetId="4" customView="1" name="Z_E2F1144B_7188_475C_8926_FE1E4E19441F_.wvu.Rows" hidden="1" oldHidden="1">
    <formula>Grundbuch!$3:$34,Grundbuch!$160:$223,Grundbuch!$225:$226,Grundbuch!$228:$257</formula>
    <oldFormula>Grundbuch!$3:$34,Grundbuch!$160:$223,Grundbuch!$225:$226,Grundbuch!$228:$257</oldFormula>
  </rdn>
  <rdn rId="0" localSheetId="4" customView="1" name="Z_E2F1144B_7188_475C_8926_FE1E4E19441F_.wvu.Cols" hidden="1" oldHidden="1">
    <formula>Grundbuch!$A:$A,Grundbuch!$J:$J</formula>
    <oldFormula>Grundbuch!$A:$A,Grundbuch!$J:$J</oldFormula>
  </rdn>
  <rdn rId="0" localSheetId="4" customView="1" name="Z_E2F1144B_7188_475C_8926_FE1E4E19441F_.wvu.FilterData" hidden="1" oldHidden="1">
    <formula>Grundbuch!$A$1:$K$257</formula>
    <oldFormula>Grundbuch!$A$1:$K$257</oldFormula>
  </rdn>
  <rdn rId="0" localSheetId="5" customView="1" name="Z_E2F1144B_7188_475C_8926_FE1E4E19441F_.wvu.PrintArea" hidden="1" oldHidden="1">
    <formula>Hauptbuch!$A$1:$L$735</formula>
    <oldFormula>Hauptbuch!$A$1:$L$735</oldFormula>
  </rdn>
  <rdn rId="0" localSheetId="5" customView="1" name="Z_E2F1144B_7188_475C_8926_FE1E4E19441F_.wvu.Cols" hidden="1" oldHidden="1">
    <formula>Hauptbuch!$C:$C</formula>
    <oldFormula>Hauptbuch!$C:$C</oldFormula>
  </rdn>
  <rdn rId="0" localSheetId="5" customView="1" name="Z_E2F1144B_7188_475C_8926_FE1E4E19441F_.wvu.FilterData" hidden="1" oldHidden="1">
    <formula>Hauptbuch!$A$3:$M$730</formula>
    <oldFormula>Hauptbuch!$A$3:$M$730</oldFormula>
  </rdn>
  <rcv guid="{E2F1144B-7188-475C-8926-FE1E4E19441F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" sId="4">
    <nc r="G39" t="inlineStr">
      <is>
        <t>2400</t>
      </is>
    </nc>
  </rcc>
  <rcc rId="204" sId="4">
    <nc r="G40" t="inlineStr">
      <is>
        <t>4800</t>
      </is>
    </nc>
  </rcc>
  <rcc rId="205" sId="4">
    <nc r="G41" t="inlineStr">
      <is>
        <t>5100</t>
      </is>
    </nc>
  </rcc>
  <rcc rId="206" sId="4" numFmtId="34">
    <nc r="H39">
      <f>H36</f>
    </nc>
  </rcc>
  <rcc rId="207" sId="4" numFmtId="34">
    <nc r="I40">
      <f>H36/1.19*0.19</f>
    </nc>
  </rcc>
  <rcc rId="208" sId="4" numFmtId="34">
    <nc r="I41">
      <f>H39/1.19*1</f>
    </nc>
  </rcc>
  <rcc rId="209" sId="4" odxf="1" dxf="1" numFmtId="19">
    <oc r="C39">
      <f>B39</f>
    </oc>
    <nc r="C39">
      <v>42354</v>
    </nc>
    <odxf>
      <numFmt numFmtId="0" formatCode="General"/>
    </odxf>
    <ndxf>
      <numFmt numFmtId="19" formatCode="dd/mm/yyyy"/>
    </ndxf>
  </rcc>
  <rcc rId="210" sId="4" odxf="1" dxf="1" numFmtId="19">
    <oc r="C40">
      <f>B40</f>
    </oc>
    <nc r="C40">
      <v>42354</v>
    </nc>
    <odxf>
      <numFmt numFmtId="0" formatCode="General"/>
    </odxf>
    <ndxf>
      <numFmt numFmtId="19" formatCode="dd/mm/yyyy"/>
    </ndxf>
  </rcc>
  <rcc rId="211" sId="4" odxf="1" dxf="1" numFmtId="19">
    <oc r="C41">
      <f>B41</f>
    </oc>
    <nc r="C41">
      <v>42354</v>
    </nc>
    <odxf>
      <numFmt numFmtId="0" formatCode="General"/>
    </odxf>
    <ndxf>
      <numFmt numFmtId="19" formatCode="dd/mm/yyyy"/>
    </ndxf>
  </rcc>
  <rcc rId="212" sId="4">
    <oc r="D39">
      <f>C39</f>
    </oc>
    <nc r="D39">
      <v>5</v>
    </nc>
  </rcc>
  <rcc rId="213" sId="4">
    <oc r="D40">
      <f>C40</f>
    </oc>
    <nc r="D40">
      <v>5</v>
    </nc>
  </rcc>
  <rcc rId="214" sId="4">
    <oc r="D41">
      <f>C41</f>
    </oc>
    <nc r="D41">
      <v>5</v>
    </nc>
  </rcc>
  <rcc rId="215" sId="4">
    <nc r="E41" t="inlineStr">
      <is>
        <t>1002 / 2015</t>
      </is>
    </nc>
  </rcc>
  <rfmt sheetId="4" sqref="E36" start="0" length="0">
    <dxf>
      <fill>
        <patternFill>
          <bgColor indexed="41"/>
        </patternFill>
      </fill>
    </dxf>
  </rfmt>
  <rfmt sheetId="4" sqref="E37" start="0" length="0">
    <dxf>
      <fill>
        <patternFill>
          <bgColor indexed="41"/>
        </patternFill>
      </fill>
    </dxf>
  </rfmt>
  <rfmt sheetId="4" sqref="E38" start="0" length="0">
    <dxf>
      <fill>
        <patternFill>
          <bgColor indexed="41"/>
        </patternFill>
      </fill>
    </dxf>
  </rfmt>
  <rcc rId="216" sId="4">
    <nc r="E40" t="inlineStr">
      <is>
        <t>1002 / 2015</t>
      </is>
    </nc>
  </rcc>
  <rcc rId="217" sId="4">
    <nc r="E39" t="inlineStr">
      <is>
        <t>1002 / 2015</t>
      </is>
    </nc>
  </rcc>
  <rcc rId="218" sId="4">
    <nc r="E38" t="inlineStr">
      <is>
        <t>1002 / 2015</t>
      </is>
    </nc>
  </rcc>
  <rcc rId="219" sId="4">
    <nc r="E37" t="inlineStr">
      <is>
        <t>1002 / 2015</t>
      </is>
    </nc>
  </rcc>
  <rcc rId="220" sId="4">
    <nc r="E36" t="inlineStr">
      <is>
        <t>1002 / 2015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1" sId="4">
    <nc r="G42" t="inlineStr">
      <is>
        <t>2280</t>
      </is>
    </nc>
  </rcc>
  <rcc rId="222" sId="4">
    <nc r="G43" t="inlineStr">
      <is>
        <t>2600</t>
      </is>
    </nc>
  </rcc>
  <rcc rId="223" sId="4">
    <nc r="G44" t="inlineStr">
      <is>
        <t>4400</t>
      </is>
    </nc>
  </rcc>
  <rcc rId="224" sId="4">
    <nc r="G45" t="inlineStr">
      <is>
        <t>4400</t>
      </is>
    </nc>
  </rcc>
  <rcc rId="225" sId="4">
    <nc r="G46" t="inlineStr">
      <is>
        <t>2800</t>
      </is>
    </nc>
  </rcc>
  <rcc rId="226" sId="4" numFmtId="34">
    <nc r="H45">
      <v>6110.63</v>
    </nc>
  </rcc>
  <rcc rId="227" sId="4" numFmtId="34">
    <nc r="I46">
      <f>H45</f>
    </nc>
  </rcc>
  <rcc rId="228" sId="4" numFmtId="34">
    <nc r="I44">
      <f>H45</f>
    </nc>
  </rcc>
  <rcc rId="229" sId="4" numFmtId="34">
    <nc r="H42">
      <f>I44/1.19*1</f>
    </nc>
  </rcc>
  <rcc rId="230" sId="4" numFmtId="34">
    <nc r="H43">
      <f>I44-H42</f>
    </nc>
  </rcc>
  <rcc rId="231" sId="4">
    <nc r="E42">
      <v>1</v>
    </nc>
  </rcc>
  <rcc rId="232" sId="4">
    <nc r="E43">
      <v>1</v>
    </nc>
  </rcc>
  <rcc rId="233" sId="4">
    <nc r="E44">
      <v>1</v>
    </nc>
  </rcc>
  <rcc rId="234" sId="4">
    <nc r="E45">
      <v>1</v>
    </nc>
  </rcc>
  <rcc rId="235" sId="4">
    <nc r="E46">
      <v>1</v>
    </nc>
  </rcc>
  <rcc rId="236" sId="4">
    <nc r="E47">
      <v>1</v>
    </nc>
  </rcc>
  <rcv guid="{E2F1144B-7188-475C-8926-FE1E4E19441F}" action="delete"/>
  <rdn rId="0" localSheetId="4" customView="1" name="Z_E2F1144B_7188_475C_8926_FE1E4E19441F_.wvu.PrintTitles" hidden="1" oldHidden="1">
    <formula>Grundbuch!$1:$1</formula>
    <oldFormula>Grundbuch!$1:$1</oldFormula>
  </rdn>
  <rdn rId="0" localSheetId="4" customView="1" name="Z_E2F1144B_7188_475C_8926_FE1E4E19441F_.wvu.Rows" hidden="1" oldHidden="1">
    <formula>Grundbuch!$3:$34,Grundbuch!$160:$223,Grundbuch!$225:$226,Grundbuch!$228:$257</formula>
    <oldFormula>Grundbuch!$3:$34,Grundbuch!$160:$223,Grundbuch!$225:$226,Grundbuch!$228:$257</oldFormula>
  </rdn>
  <rdn rId="0" localSheetId="4" customView="1" name="Z_E2F1144B_7188_475C_8926_FE1E4E19441F_.wvu.Cols" hidden="1" oldHidden="1">
    <formula>Grundbuch!$A:$A,Grundbuch!$J:$J</formula>
    <oldFormula>Grundbuch!$A:$A,Grundbuch!$J:$J</oldFormula>
  </rdn>
  <rdn rId="0" localSheetId="4" customView="1" name="Z_E2F1144B_7188_475C_8926_FE1E4E19441F_.wvu.FilterData" hidden="1" oldHidden="1">
    <formula>Grundbuch!$A$1:$K$257</formula>
    <oldFormula>Grundbuch!$A$1:$K$257</oldFormula>
  </rdn>
  <rdn rId="0" localSheetId="5" customView="1" name="Z_E2F1144B_7188_475C_8926_FE1E4E19441F_.wvu.PrintArea" hidden="1" oldHidden="1">
    <formula>Hauptbuch!$A$1:$L$735</formula>
    <oldFormula>Hauptbuch!$A$1:$L$735</oldFormula>
  </rdn>
  <rdn rId="0" localSheetId="5" customView="1" name="Z_E2F1144B_7188_475C_8926_FE1E4E19441F_.wvu.Cols" hidden="1" oldHidden="1">
    <formula>Hauptbuch!$C:$C</formula>
    <oldFormula>Hauptbuch!$C:$C</oldFormula>
  </rdn>
  <rdn rId="0" localSheetId="5" customView="1" name="Z_E2F1144B_7188_475C_8926_FE1E4E19441F_.wvu.FilterData" hidden="1" oldHidden="1">
    <formula>Hauptbuch!$A$3:$M$730</formula>
    <oldFormula>Hauptbuch!$A$3:$M$730</oldFormula>
  </rdn>
  <rcv guid="{E2F1144B-7188-475C-8926-FE1E4E19441F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" sId="4">
    <oc r="D42">
      <f>C42</f>
    </oc>
    <nc r="D42">
      <v>14</v>
    </nc>
  </rcc>
  <rcc rId="245" sId="4">
    <oc r="D43">
      <f>C43</f>
    </oc>
    <nc r="D43">
      <v>14</v>
    </nc>
  </rcc>
  <rcc rId="246" sId="4">
    <oc r="D44">
      <f>C44</f>
    </oc>
    <nc r="D44">
      <v>14</v>
    </nc>
  </rcc>
  <rcc rId="247" sId="4">
    <oc r="D45">
      <f>C45</f>
    </oc>
    <nc r="D45">
      <v>15</v>
    </nc>
  </rcc>
  <rcc rId="248" sId="4">
    <oc r="D46">
      <f>C46</f>
    </oc>
    <nc r="D46">
      <v>15</v>
    </nc>
  </rcc>
  <rcc rId="249" sId="4">
    <oc r="D47">
      <f>C47</f>
    </oc>
    <nc r="D47">
      <v>15</v>
    </nc>
  </rcc>
  <rfmt sheetId="4" sqref="C42" start="0" length="0">
    <dxf>
      <numFmt numFmtId="19" formatCode="dd/mm/yyyy"/>
      <fill>
        <patternFill>
          <bgColor indexed="41"/>
        </patternFill>
      </fill>
    </dxf>
  </rfmt>
  <rfmt sheetId="4" sqref="C43" start="0" length="0">
    <dxf>
      <numFmt numFmtId="19" formatCode="dd/mm/yyyy"/>
      <fill>
        <patternFill>
          <bgColor indexed="41"/>
        </patternFill>
      </fill>
    </dxf>
  </rfmt>
  <rfmt sheetId="4" sqref="C44" start="0" length="0">
    <dxf>
      <numFmt numFmtId="19" formatCode="dd/mm/yyyy"/>
      <fill>
        <patternFill>
          <bgColor indexed="41"/>
        </patternFill>
      </fill>
    </dxf>
  </rfmt>
  <rfmt sheetId="4" sqref="C45" start="0" length="0">
    <dxf>
      <numFmt numFmtId="19" formatCode="dd/mm/yyyy"/>
    </dxf>
  </rfmt>
  <rfmt sheetId="4" sqref="C46" start="0" length="0">
    <dxf>
      <numFmt numFmtId="19" formatCode="dd/mm/yyyy"/>
    </dxf>
  </rfmt>
  <rfmt sheetId="4" sqref="C47" start="0" length="0">
    <dxf>
      <numFmt numFmtId="19" formatCode="dd/mm/yyyy"/>
    </dxf>
  </rfmt>
  <rfmt sheetId="4" sqref="C42" start="0" length="0">
    <dxf>
      <numFmt numFmtId="0" formatCode="General"/>
      <fill>
        <patternFill>
          <bgColor indexed="44"/>
        </patternFill>
      </fill>
    </dxf>
  </rfmt>
  <rfmt sheetId="4" sqref="C43" start="0" length="0">
    <dxf>
      <numFmt numFmtId="0" formatCode="General"/>
      <fill>
        <patternFill>
          <bgColor indexed="44"/>
        </patternFill>
      </fill>
    </dxf>
  </rfmt>
  <rfmt sheetId="4" sqref="C44" start="0" length="0">
    <dxf>
      <numFmt numFmtId="0" formatCode="General"/>
      <fill>
        <patternFill>
          <bgColor indexed="44"/>
        </patternFill>
      </fill>
    </dxf>
  </rfmt>
  <rcc rId="250" sId="4" odxf="1" dxf="1" numFmtId="19">
    <oc r="C42">
      <f>B42</f>
    </oc>
    <nc r="C42">
      <v>42354</v>
    </nc>
    <ndxf>
      <numFmt numFmtId="19" formatCode="dd/mm/yyyy"/>
    </ndxf>
  </rcc>
  <rcc rId="251" sId="4" odxf="1" dxf="1" numFmtId="19">
    <oc r="C43">
      <f>B43</f>
    </oc>
    <nc r="C43">
      <v>42354</v>
    </nc>
    <ndxf>
      <numFmt numFmtId="19" formatCode="dd/mm/yyyy"/>
    </ndxf>
  </rcc>
  <rcc rId="252" sId="4" odxf="1" dxf="1" numFmtId="19">
    <oc r="C44">
      <f>B44</f>
    </oc>
    <nc r="C44">
      <v>42354</v>
    </nc>
    <ndxf>
      <numFmt numFmtId="19" formatCode="dd/mm/yyyy"/>
    </ndxf>
  </rcc>
  <rcc rId="253" sId="4" numFmtId="19">
    <oc r="C45">
      <f>B45</f>
    </oc>
    <nc r="C45">
      <v>42354</v>
    </nc>
  </rcc>
  <rcc rId="254" sId="4" numFmtId="19">
    <oc r="C46">
      <f>B46</f>
    </oc>
    <nc r="C46">
      <v>42354</v>
    </nc>
  </rcc>
  <rcc rId="255" sId="4" numFmtId="19">
    <oc r="C47">
      <f>B47</f>
    </oc>
    <nc r="C47">
      <v>42354</v>
    </nc>
  </rcc>
  <rfmt sheetId="4" sqref="E36" start="0" length="0">
    <dxf>
      <fill>
        <patternFill>
          <bgColor indexed="44"/>
        </patternFill>
      </fill>
    </dxf>
  </rfmt>
  <rfmt sheetId="4" sqref="E37" start="0" length="0">
    <dxf>
      <fill>
        <patternFill>
          <bgColor indexed="44"/>
        </patternFill>
      </fill>
    </dxf>
  </rfmt>
  <rfmt sheetId="4" sqref="E38" start="0" length="0">
    <dxf>
      <fill>
        <patternFill>
          <bgColor indexed="44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5">
  <userInfo guid="{A1B08767-6115-452C-86D3-646EE556C4B3}" name="Paul Koop" id="-464567749" dateTime="2015-12-15T10:52:25"/>
  <userInfo guid="{6750C890-9543-47DB-8C53-152278EB6626}" name="BVB .05" id="-591382172" dateTime="2016-01-13T08:08:51"/>
  <userInfo guid="{6750C890-9543-47DB-8C53-152278EB6626}" name="BVB .05" id="-591390457" dateTime="2016-01-14T08:13:40"/>
  <userInfo guid="{6750C890-9543-47DB-8C53-152278EB6626}" name="BVB .05" id="-591390066" dateTime="2016-01-14T10:01:19"/>
  <userInfo guid="{A96396D2-17FA-494F-BEA5-64E996085D9F}" name="Paul Koop" id="-464584666" dateTime="2016-02-11T07:26:44"/>
</us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32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4" Type="http://schemas.openxmlformats.org/officeDocument/2006/relationships/printerSettings" Target="../printerSettings/printerSettings3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20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68"/>
  <sheetViews>
    <sheetView zoomScale="179" workbookViewId="0">
      <selection activeCell="B43" sqref="B43"/>
    </sheetView>
  </sheetViews>
  <sheetFormatPr baseColWidth="10" defaultRowHeight="12.75" x14ac:dyDescent="0.2"/>
  <cols>
    <col min="1" max="1" width="11.42578125" style="29"/>
    <col min="2" max="2" width="48.28515625" style="29" customWidth="1"/>
    <col min="3" max="3" width="3.28515625" bestFit="1" customWidth="1"/>
  </cols>
  <sheetData>
    <row r="1" spans="1:3" x14ac:dyDescent="0.2">
      <c r="A1" s="31"/>
      <c r="B1" s="31"/>
      <c r="C1" s="148" t="s">
        <v>86</v>
      </c>
    </row>
    <row r="2" spans="1:3" x14ac:dyDescent="0.2">
      <c r="A2" s="32"/>
      <c r="B2" s="32"/>
      <c r="C2" s="148"/>
    </row>
    <row r="3" spans="1:3" x14ac:dyDescent="0.2">
      <c r="A3" s="32" t="s">
        <v>34</v>
      </c>
      <c r="B3" s="32" t="s">
        <v>35</v>
      </c>
      <c r="C3" s="148"/>
    </row>
    <row r="4" spans="1:3" x14ac:dyDescent="0.2">
      <c r="A4" s="32" t="s">
        <v>36</v>
      </c>
      <c r="B4" s="32" t="s">
        <v>37</v>
      </c>
      <c r="C4" s="148"/>
    </row>
    <row r="5" spans="1:3" x14ac:dyDescent="0.2">
      <c r="A5" s="32" t="s">
        <v>38</v>
      </c>
      <c r="B5" s="32" t="s">
        <v>39</v>
      </c>
      <c r="C5" s="148"/>
    </row>
    <row r="6" spans="1:3" x14ac:dyDescent="0.2">
      <c r="A6" s="30"/>
      <c r="B6" s="30"/>
      <c r="C6" s="148"/>
    </row>
    <row r="7" spans="1:3" x14ac:dyDescent="0.2">
      <c r="A7" s="32" t="s">
        <v>136</v>
      </c>
      <c r="B7" s="32" t="s">
        <v>137</v>
      </c>
      <c r="C7" s="148"/>
    </row>
    <row r="8" spans="1:3" x14ac:dyDescent="0.2">
      <c r="A8" s="30"/>
      <c r="B8" s="30"/>
      <c r="C8" s="148"/>
    </row>
    <row r="9" spans="1:3" x14ac:dyDescent="0.2">
      <c r="A9" s="32" t="s">
        <v>40</v>
      </c>
      <c r="B9" s="32" t="s">
        <v>41</v>
      </c>
      <c r="C9" s="148"/>
    </row>
    <row r="10" spans="1:3" x14ac:dyDescent="0.2">
      <c r="A10" s="32" t="s">
        <v>42</v>
      </c>
      <c r="B10" s="32" t="s">
        <v>43</v>
      </c>
      <c r="C10" s="148"/>
    </row>
    <row r="11" spans="1:3" x14ac:dyDescent="0.2">
      <c r="A11" s="32" t="s">
        <v>126</v>
      </c>
      <c r="B11" s="32" t="s">
        <v>127</v>
      </c>
      <c r="C11" s="148"/>
    </row>
    <row r="12" spans="1:3" x14ac:dyDescent="0.2">
      <c r="A12" s="32" t="s">
        <v>44</v>
      </c>
      <c r="B12" s="32" t="s">
        <v>85</v>
      </c>
      <c r="C12" s="148"/>
    </row>
    <row r="13" spans="1:3" x14ac:dyDescent="0.2">
      <c r="A13" s="32" t="s">
        <v>45</v>
      </c>
      <c r="B13" s="32" t="s">
        <v>46</v>
      </c>
      <c r="C13" s="148"/>
    </row>
    <row r="14" spans="1:3" x14ac:dyDescent="0.2">
      <c r="A14" s="32" t="s">
        <v>47</v>
      </c>
      <c r="B14" s="32" t="s">
        <v>4</v>
      </c>
      <c r="C14" s="148"/>
    </row>
    <row r="15" spans="1:3" x14ac:dyDescent="0.2">
      <c r="A15" s="30"/>
      <c r="B15" s="30"/>
      <c r="C15" s="149" t="s">
        <v>87</v>
      </c>
    </row>
    <row r="16" spans="1:3" x14ac:dyDescent="0.2">
      <c r="A16" s="32"/>
      <c r="B16" s="32"/>
      <c r="C16" s="149"/>
    </row>
    <row r="17" spans="1:3" x14ac:dyDescent="0.2">
      <c r="A17" s="32" t="s">
        <v>48</v>
      </c>
      <c r="B17" s="32" t="s">
        <v>5</v>
      </c>
      <c r="C17" s="149"/>
    </row>
    <row r="18" spans="1:3" x14ac:dyDescent="0.2">
      <c r="A18" s="32"/>
      <c r="B18" s="32"/>
      <c r="C18" s="149"/>
    </row>
    <row r="19" spans="1:3" x14ac:dyDescent="0.2">
      <c r="A19" s="30"/>
      <c r="B19" s="30"/>
      <c r="C19" s="149"/>
    </row>
    <row r="20" spans="1:3" x14ac:dyDescent="0.2">
      <c r="A20" s="32" t="s">
        <v>49</v>
      </c>
      <c r="B20" s="32" t="s">
        <v>50</v>
      </c>
      <c r="C20" s="149"/>
    </row>
    <row r="21" spans="1:3" x14ac:dyDescent="0.2">
      <c r="A21" s="32" t="s">
        <v>51</v>
      </c>
      <c r="B21" s="32" t="s">
        <v>52</v>
      </c>
      <c r="C21" s="149"/>
    </row>
    <row r="22" spans="1:3" x14ac:dyDescent="0.2">
      <c r="A22" s="32" t="s">
        <v>53</v>
      </c>
      <c r="B22" s="32" t="s">
        <v>54</v>
      </c>
      <c r="C22" s="149"/>
    </row>
    <row r="23" spans="1:3" x14ac:dyDescent="0.2">
      <c r="A23" s="32" t="s">
        <v>134</v>
      </c>
      <c r="B23" s="32" t="s">
        <v>135</v>
      </c>
      <c r="C23" s="149"/>
    </row>
    <row r="24" spans="1:3" x14ac:dyDescent="0.2">
      <c r="A24" s="32" t="s">
        <v>138</v>
      </c>
      <c r="B24" s="32" t="s">
        <v>139</v>
      </c>
      <c r="C24" s="149"/>
    </row>
    <row r="25" spans="1:3" x14ac:dyDescent="0.2">
      <c r="A25" s="32" t="s">
        <v>142</v>
      </c>
      <c r="B25" s="32" t="s">
        <v>143</v>
      </c>
      <c r="C25" s="149"/>
    </row>
    <row r="26" spans="1:3" x14ac:dyDescent="0.2">
      <c r="A26" s="30"/>
      <c r="B26" s="30"/>
      <c r="C26" s="149"/>
    </row>
    <row r="27" spans="1:3" x14ac:dyDescent="0.2">
      <c r="A27" s="32" t="s">
        <v>55</v>
      </c>
      <c r="B27" s="32" t="s">
        <v>56</v>
      </c>
      <c r="C27" s="149"/>
    </row>
    <row r="28" spans="1:3" x14ac:dyDescent="0.2">
      <c r="A28" s="32" t="s">
        <v>121</v>
      </c>
      <c r="B28" s="32" t="s">
        <v>28</v>
      </c>
      <c r="C28" s="149"/>
    </row>
    <row r="29" spans="1:3" x14ac:dyDescent="0.2">
      <c r="A29" s="30"/>
      <c r="B29" s="30"/>
      <c r="C29" s="149"/>
    </row>
    <row r="30" spans="1:3" x14ac:dyDescent="0.2">
      <c r="A30" s="32"/>
      <c r="B30" s="32"/>
      <c r="C30" s="149"/>
    </row>
    <row r="31" spans="1:3" x14ac:dyDescent="0.2">
      <c r="A31" s="32" t="s">
        <v>128</v>
      </c>
      <c r="B31" s="32" t="s">
        <v>129</v>
      </c>
      <c r="C31" s="149"/>
    </row>
    <row r="32" spans="1:3" x14ac:dyDescent="0.2">
      <c r="A32" s="32" t="s">
        <v>57</v>
      </c>
      <c r="B32" s="32" t="s">
        <v>123</v>
      </c>
      <c r="C32" s="149"/>
    </row>
    <row r="33" spans="1:3" x14ac:dyDescent="0.2">
      <c r="A33" s="32" t="s">
        <v>58</v>
      </c>
      <c r="B33" s="32" t="s">
        <v>59</v>
      </c>
      <c r="C33" s="149"/>
    </row>
    <row r="34" spans="1:3" x14ac:dyDescent="0.2">
      <c r="A34" s="32" t="s">
        <v>60</v>
      </c>
      <c r="B34" s="32" t="s">
        <v>61</v>
      </c>
      <c r="C34" s="149"/>
    </row>
    <row r="35" spans="1:3" x14ac:dyDescent="0.2">
      <c r="A35" s="32" t="s">
        <v>62</v>
      </c>
      <c r="B35" s="32" t="s">
        <v>63</v>
      </c>
      <c r="C35" s="149"/>
    </row>
    <row r="36" spans="1:3" x14ac:dyDescent="0.2">
      <c r="A36" s="32" t="s">
        <v>132</v>
      </c>
      <c r="B36" s="32" t="s">
        <v>133</v>
      </c>
      <c r="C36" s="149"/>
    </row>
    <row r="37" spans="1:3" x14ac:dyDescent="0.2">
      <c r="A37" s="32" t="s">
        <v>140</v>
      </c>
      <c r="B37" s="33" t="s">
        <v>141</v>
      </c>
      <c r="C37" s="149"/>
    </row>
    <row r="38" spans="1:3" x14ac:dyDescent="0.2">
      <c r="A38" s="32" t="s">
        <v>64</v>
      </c>
      <c r="B38" s="32" t="s">
        <v>65</v>
      </c>
      <c r="C38" s="149"/>
    </row>
    <row r="39" spans="1:3" x14ac:dyDescent="0.2">
      <c r="A39" s="32" t="s">
        <v>66</v>
      </c>
      <c r="B39" s="32" t="s">
        <v>67</v>
      </c>
      <c r="C39" s="149"/>
    </row>
    <row r="40" spans="1:3" x14ac:dyDescent="0.2">
      <c r="A40" s="32" t="s">
        <v>68</v>
      </c>
      <c r="B40" s="32" t="s">
        <v>73</v>
      </c>
      <c r="C40" s="149"/>
    </row>
    <row r="41" spans="1:3" x14ac:dyDescent="0.2">
      <c r="A41" s="32" t="s">
        <v>69</v>
      </c>
      <c r="B41" s="32" t="s">
        <v>74</v>
      </c>
      <c r="C41" s="149"/>
    </row>
    <row r="42" spans="1:3" x14ac:dyDescent="0.2">
      <c r="A42" s="32" t="s">
        <v>70</v>
      </c>
      <c r="B42" s="32" t="s">
        <v>75</v>
      </c>
      <c r="C42" s="149"/>
    </row>
    <row r="43" spans="1:3" x14ac:dyDescent="0.2">
      <c r="A43" s="32" t="s">
        <v>71</v>
      </c>
      <c r="B43" s="32" t="s">
        <v>76</v>
      </c>
      <c r="C43" s="149"/>
    </row>
    <row r="44" spans="1:3" x14ac:dyDescent="0.2">
      <c r="A44" s="32" t="s">
        <v>72</v>
      </c>
      <c r="B44" s="32" t="s">
        <v>77</v>
      </c>
      <c r="C44" s="149"/>
    </row>
    <row r="45" spans="1:3" x14ac:dyDescent="0.2">
      <c r="A45" s="32" t="s">
        <v>90</v>
      </c>
      <c r="B45" s="32" t="s">
        <v>91</v>
      </c>
      <c r="C45" s="47"/>
    </row>
    <row r="46" spans="1:3" x14ac:dyDescent="0.2">
      <c r="A46" s="32" t="s">
        <v>92</v>
      </c>
      <c r="B46" s="32" t="s">
        <v>93</v>
      </c>
      <c r="C46" s="47"/>
    </row>
    <row r="47" spans="1:3" x14ac:dyDescent="0.2">
      <c r="A47" s="32" t="s">
        <v>95</v>
      </c>
      <c r="B47" s="32" t="s">
        <v>94</v>
      </c>
      <c r="C47" s="47"/>
    </row>
    <row r="48" spans="1:3" x14ac:dyDescent="0.2">
      <c r="A48" s="32" t="s">
        <v>96</v>
      </c>
      <c r="B48" s="32" t="s">
        <v>122</v>
      </c>
      <c r="C48" s="47"/>
    </row>
    <row r="49" spans="1:3" x14ac:dyDescent="0.2">
      <c r="A49" s="32" t="s">
        <v>97</v>
      </c>
      <c r="B49" s="32" t="s">
        <v>101</v>
      </c>
      <c r="C49" s="47"/>
    </row>
    <row r="50" spans="1:3" x14ac:dyDescent="0.2">
      <c r="A50" s="32" t="s">
        <v>98</v>
      </c>
      <c r="B50" s="32" t="s">
        <v>102</v>
      </c>
      <c r="C50" s="47"/>
    </row>
    <row r="51" spans="1:3" x14ac:dyDescent="0.2">
      <c r="A51" s="32" t="s">
        <v>99</v>
      </c>
      <c r="B51" s="32" t="s">
        <v>103</v>
      </c>
      <c r="C51" s="47"/>
    </row>
    <row r="52" spans="1:3" x14ac:dyDescent="0.2">
      <c r="A52" s="32" t="s">
        <v>100</v>
      </c>
      <c r="B52" s="32" t="s">
        <v>104</v>
      </c>
      <c r="C52" s="47"/>
    </row>
    <row r="53" spans="1:3" x14ac:dyDescent="0.2">
      <c r="A53" s="32" t="s">
        <v>105</v>
      </c>
      <c r="B53" s="32" t="s">
        <v>111</v>
      </c>
      <c r="C53" s="47"/>
    </row>
    <row r="54" spans="1:3" x14ac:dyDescent="0.2">
      <c r="A54" s="32" t="s">
        <v>106</v>
      </c>
      <c r="B54" s="32" t="s">
        <v>112</v>
      </c>
      <c r="C54" s="47"/>
    </row>
    <row r="55" spans="1:3" x14ac:dyDescent="0.2">
      <c r="A55" s="32" t="s">
        <v>107</v>
      </c>
      <c r="B55" s="32" t="s">
        <v>113</v>
      </c>
      <c r="C55" s="47"/>
    </row>
    <row r="56" spans="1:3" x14ac:dyDescent="0.2">
      <c r="A56" s="32" t="s">
        <v>108</v>
      </c>
      <c r="B56" s="32" t="s">
        <v>114</v>
      </c>
      <c r="C56" s="47"/>
    </row>
    <row r="57" spans="1:3" x14ac:dyDescent="0.2">
      <c r="A57" s="32" t="s">
        <v>109</v>
      </c>
      <c r="B57" s="32" t="s">
        <v>115</v>
      </c>
      <c r="C57" s="47"/>
    </row>
    <row r="58" spans="1:3" x14ac:dyDescent="0.2">
      <c r="A58" s="32" t="s">
        <v>110</v>
      </c>
      <c r="B58" s="32" t="s">
        <v>116</v>
      </c>
      <c r="C58" s="47"/>
    </row>
    <row r="59" spans="1:3" x14ac:dyDescent="0.2">
      <c r="A59" s="32" t="s">
        <v>117</v>
      </c>
      <c r="B59" s="32" t="s">
        <v>119</v>
      </c>
      <c r="C59" s="47"/>
    </row>
    <row r="60" spans="1:3" x14ac:dyDescent="0.2">
      <c r="A60" s="32" t="s">
        <v>118</v>
      </c>
      <c r="B60" s="32" t="s">
        <v>120</v>
      </c>
      <c r="C60" s="47"/>
    </row>
    <row r="61" spans="1:3" x14ac:dyDescent="0.2">
      <c r="A61" s="30"/>
      <c r="B61" s="30"/>
    </row>
    <row r="62" spans="1:3" x14ac:dyDescent="0.2">
      <c r="A62" s="32"/>
      <c r="B62" s="32"/>
    </row>
    <row r="63" spans="1:3" x14ac:dyDescent="0.2">
      <c r="A63" s="30"/>
      <c r="B63" s="30"/>
    </row>
    <row r="64" spans="1:3" x14ac:dyDescent="0.2">
      <c r="A64" s="32" t="s">
        <v>78</v>
      </c>
      <c r="B64" s="32" t="s">
        <v>17</v>
      </c>
    </row>
    <row r="65" spans="1:2" x14ac:dyDescent="0.2">
      <c r="A65" s="32" t="s">
        <v>79</v>
      </c>
      <c r="B65" s="32" t="s">
        <v>80</v>
      </c>
    </row>
    <row r="66" spans="1:2" x14ac:dyDescent="0.2">
      <c r="A66" s="32" t="s">
        <v>81</v>
      </c>
      <c r="B66" s="32" t="s">
        <v>82</v>
      </c>
    </row>
    <row r="67" spans="1:2" x14ac:dyDescent="0.2">
      <c r="A67" s="32" t="s">
        <v>83</v>
      </c>
      <c r="B67" s="32" t="s">
        <v>25</v>
      </c>
    </row>
    <row r="68" spans="1:2" x14ac:dyDescent="0.2">
      <c r="A68" s="32" t="s">
        <v>84</v>
      </c>
      <c r="B68" s="32" t="s">
        <v>29</v>
      </c>
    </row>
  </sheetData>
  <customSheetViews>
    <customSheetView guid="{E2F1144B-7188-475C-8926-FE1E4E19441F}" scale="179" state="hidden">
      <selection activeCell="B43" sqref="B43"/>
      <pageMargins left="0.78740157499999996" right="0.78740157499999996" top="0.984251969" bottom="0.984251969" header="0.4921259845" footer="0.4921259845"/>
      <pageSetup paperSize="9" orientation="portrait" horizontalDpi="300" r:id="rId1"/>
      <headerFooter alignWithMargins="0"/>
    </customSheetView>
    <customSheetView guid="{368DE442-F089-4C2B-8CEC-DCB0BC8F5436}" scale="179" state="hidden">
      <selection activeCell="B43" sqref="B43"/>
      <pageMargins left="0.78740157499999996" right="0.78740157499999996" top="0.984251969" bottom="0.984251969" header="0.4921259845" footer="0.4921259845"/>
      <pageSetup paperSize="9" orientation="portrait" horizontalDpi="300" r:id="rId2"/>
      <headerFooter alignWithMargins="0"/>
    </customSheetView>
    <customSheetView guid="{8A375EA9-6DDA-48F1-A097-E08478E67712}" scale="179" state="hidden">
      <selection activeCell="B43" sqref="B43"/>
      <pageMargins left="0.78740157499999996" right="0.78740157499999996" top="0.984251969" bottom="0.984251969" header="0.4921259845" footer="0.4921259845"/>
      <pageSetup paperSize="9" orientation="portrait" horizontalDpi="300" r:id="rId3"/>
      <headerFooter alignWithMargins="0"/>
    </customSheetView>
  </customSheetViews>
  <mergeCells count="2">
    <mergeCell ref="C1:C14"/>
    <mergeCell ref="C15:C44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r:id="rId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D6"/>
  <sheetViews>
    <sheetView showGridLines="0" zoomScale="258" workbookViewId="0">
      <selection sqref="A1:D1"/>
    </sheetView>
  </sheetViews>
  <sheetFormatPr baseColWidth="10" defaultRowHeight="12.75" x14ac:dyDescent="0.2"/>
  <cols>
    <col min="2" max="2" width="14.5703125" bestFit="1" customWidth="1"/>
    <col min="4" max="4" width="14.5703125" bestFit="1" customWidth="1"/>
  </cols>
  <sheetData>
    <row r="1" spans="1:4" x14ac:dyDescent="0.2">
      <c r="A1" s="158" t="str">
        <f>Kontenrahmen!B67</f>
        <v>SBK</v>
      </c>
      <c r="B1" s="159"/>
      <c r="C1" s="159"/>
      <c r="D1" s="159"/>
    </row>
    <row r="3" spans="1:4" x14ac:dyDescent="0.2">
      <c r="A3" s="156" t="str">
        <f>Kontenrahmen!A67</f>
        <v>8010</v>
      </c>
      <c r="B3" s="157"/>
      <c r="C3" s="157"/>
      <c r="D3" s="157"/>
    </row>
    <row r="4" spans="1:4" ht="13.5" thickBot="1" x14ac:dyDescent="0.25">
      <c r="A4" s="10" t="s">
        <v>8</v>
      </c>
      <c r="B4" s="10"/>
      <c r="C4" s="12"/>
      <c r="D4" s="11" t="s">
        <v>9</v>
      </c>
    </row>
    <row r="5" spans="1:4" x14ac:dyDescent="0.2">
      <c r="A5" t="s">
        <v>20</v>
      </c>
      <c r="B5" s="5">
        <f>SUMIF(Grundbuch!G:G,A3,Grundbuch!H:H)</f>
        <v>4497696.0200000005</v>
      </c>
      <c r="C5" s="18" t="s">
        <v>19</v>
      </c>
      <c r="D5" s="5">
        <f>SUMIF(Grundbuch!G:G,A3,Grundbuch!I:I)</f>
        <v>4497696.0200000005</v>
      </c>
    </row>
    <row r="6" spans="1:4" x14ac:dyDescent="0.2">
      <c r="A6" s="8"/>
      <c r="B6" s="19"/>
      <c r="C6" s="8"/>
      <c r="D6" s="8"/>
    </row>
  </sheetData>
  <sheetProtection sheet="1" objects="1" scenarios="1"/>
  <customSheetViews>
    <customSheetView guid="{E2F1144B-7188-475C-8926-FE1E4E19441F}" scale="258" showGridLines="0" state="hidden">
      <selection sqref="A1:D1"/>
      <pageMargins left="0.78740157499999996" right="0.78740157499999996" top="0.984251969" bottom="0.984251969" header="0.4921259845" footer="0.4921259845"/>
      <pageSetup paperSize="9" orientation="portrait" r:id="rId1"/>
      <headerFooter alignWithMargins="0"/>
    </customSheetView>
    <customSheetView guid="{368DE442-F089-4C2B-8CEC-DCB0BC8F5436}" scale="258" showGridLines="0" state="hidden">
      <selection sqref="A1:D1"/>
      <pageMargins left="0.78740157499999996" right="0.78740157499999996" top="0.984251969" bottom="0.984251969" header="0.4921259845" footer="0.4921259845"/>
      <pageSetup paperSize="9" orientation="portrait" r:id="rId2"/>
      <headerFooter alignWithMargins="0"/>
    </customSheetView>
    <customSheetView guid="{8A375EA9-6DDA-48F1-A097-E08478E67712}" scale="258" showGridLines="0" state="hidden">
      <selection sqref="A1:D1"/>
      <pageMargins left="0.78740157499999996" right="0.78740157499999996" top="0.984251969" bottom="0.984251969" header="0.4921259845" footer="0.4921259845"/>
      <pageSetup paperSize="9" orientation="portrait" r:id="rId3"/>
      <headerFooter alignWithMargins="0"/>
    </customSheetView>
  </customSheetViews>
  <mergeCells count="2">
    <mergeCell ref="A1:D1"/>
    <mergeCell ref="A3:D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4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D13"/>
  <sheetViews>
    <sheetView showGridLines="0" zoomScale="244" workbookViewId="0">
      <selection sqref="A1:D1"/>
    </sheetView>
  </sheetViews>
  <sheetFormatPr baseColWidth="10" defaultRowHeight="12.75" x14ac:dyDescent="0.2"/>
  <sheetData>
    <row r="1" spans="1:4" x14ac:dyDescent="0.2">
      <c r="A1" s="159" t="s">
        <v>31</v>
      </c>
      <c r="B1" s="159"/>
      <c r="C1" s="159"/>
      <c r="D1" s="159"/>
    </row>
    <row r="3" spans="1:4" x14ac:dyDescent="0.2">
      <c r="A3" s="157" t="s">
        <v>7</v>
      </c>
      <c r="B3" s="157"/>
      <c r="C3" s="157"/>
      <c r="D3" s="157"/>
    </row>
    <row r="4" spans="1:4" ht="13.5" thickBot="1" x14ac:dyDescent="0.25">
      <c r="A4" s="10" t="s">
        <v>8</v>
      </c>
      <c r="B4" s="10"/>
      <c r="C4" s="12"/>
      <c r="D4" s="11" t="s">
        <v>9</v>
      </c>
    </row>
    <row r="5" spans="1:4" x14ac:dyDescent="0.2">
      <c r="A5" t="s">
        <v>13</v>
      </c>
      <c r="B5" s="3">
        <f>SUMIF(Grundbuch!G:G,A3,Grundbuch!H:H)</f>
        <v>0</v>
      </c>
      <c r="C5" s="14" t="s">
        <v>15</v>
      </c>
      <c r="D5" s="3">
        <f>SUMIF(Grundbuch!G:G,A3,Grundbuch!I:I)</f>
        <v>0</v>
      </c>
    </row>
    <row r="6" spans="1:4" x14ac:dyDescent="0.2">
      <c r="B6" s="3"/>
      <c r="C6" s="13" t="s">
        <v>14</v>
      </c>
      <c r="D6" s="3">
        <f>D7-D5</f>
        <v>0</v>
      </c>
    </row>
    <row r="7" spans="1:4" x14ac:dyDescent="0.2">
      <c r="A7" s="15"/>
      <c r="B7" s="21">
        <f>B5</f>
        <v>0</v>
      </c>
      <c r="C7" s="15"/>
      <c r="D7" s="22">
        <f>B7</f>
        <v>0</v>
      </c>
    </row>
    <row r="9" spans="1:4" x14ac:dyDescent="0.2">
      <c r="A9" s="157" t="s">
        <v>16</v>
      </c>
      <c r="B9" s="157"/>
      <c r="C9" s="157"/>
      <c r="D9" s="157"/>
    </row>
    <row r="10" spans="1:4" ht="13.5" thickBot="1" x14ac:dyDescent="0.25">
      <c r="A10" s="10" t="s">
        <v>8</v>
      </c>
      <c r="B10" s="10"/>
      <c r="C10" s="12"/>
      <c r="D10" s="11" t="s">
        <v>9</v>
      </c>
    </row>
    <row r="11" spans="1:4" x14ac:dyDescent="0.2">
      <c r="A11" t="s">
        <v>15</v>
      </c>
      <c r="B11" s="24">
        <f>SUMIF(Grundbuch!G:G,A9,Grundbuch!H:H)</f>
        <v>0</v>
      </c>
      <c r="C11" s="14" t="s">
        <v>13</v>
      </c>
      <c r="D11" s="24">
        <f>SUMIF(Grundbuch!G:G,A9,Grundbuch!I:I)</f>
        <v>0</v>
      </c>
    </row>
    <row r="12" spans="1:4" x14ac:dyDescent="0.2">
      <c r="A12" t="s">
        <v>14</v>
      </c>
      <c r="B12" s="24">
        <f>B13-B11</f>
        <v>0</v>
      </c>
      <c r="C12" s="13"/>
      <c r="D12" s="24"/>
    </row>
    <row r="13" spans="1:4" x14ac:dyDescent="0.2">
      <c r="A13" s="15"/>
      <c r="B13" s="25">
        <f>D13</f>
        <v>0</v>
      </c>
      <c r="C13" s="15"/>
      <c r="D13" s="22">
        <f>D11</f>
        <v>0</v>
      </c>
    </row>
  </sheetData>
  <sheetProtection sheet="1" objects="1" scenarios="1"/>
  <customSheetViews>
    <customSheetView guid="{E2F1144B-7188-475C-8926-FE1E4E19441F}" scale="244" showGridLines="0" state="hidden">
      <selection sqref="A1:D1"/>
      <pageMargins left="0.78740157499999996" right="0.78740157499999996" top="0.984251969" bottom="0.984251969" header="0.4921259845" footer="0.4921259845"/>
      <pageSetup paperSize="9" orientation="portrait" horizontalDpi="0" verticalDpi="0" r:id="rId1"/>
      <headerFooter alignWithMargins="0"/>
    </customSheetView>
    <customSheetView guid="{368DE442-F089-4C2B-8CEC-DCB0BC8F5436}" scale="244" showGridLines="0" state="hidden">
      <selection sqref="A1:D1"/>
      <pageMargins left="0.78740157499999996" right="0.78740157499999996" top="0.984251969" bottom="0.984251969" header="0.4921259845" footer="0.4921259845"/>
      <pageSetup paperSize="9" orientation="portrait" horizontalDpi="0" verticalDpi="0" r:id="rId2"/>
      <headerFooter alignWithMargins="0"/>
    </customSheetView>
    <customSheetView guid="{8A375EA9-6DDA-48F1-A097-E08478E67712}" scale="244" showGridLines="0" state="hidden">
      <selection sqref="A1:D1"/>
      <pageMargins left="0.78740157499999996" right="0.78740157499999996" top="0.984251969" bottom="0.984251969" header="0.4921259845" footer="0.4921259845"/>
      <pageSetup paperSize="9" orientation="portrait" horizontalDpi="0" verticalDpi="0" r:id="rId3"/>
      <headerFooter alignWithMargins="0"/>
    </customSheetView>
  </customSheetViews>
  <mergeCells count="3">
    <mergeCell ref="A3:D3"/>
    <mergeCell ref="A9:D9"/>
    <mergeCell ref="A1:D1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25"/>
  <sheetViews>
    <sheetView showGridLines="0" zoomScale="113" workbookViewId="0">
      <selection activeCell="A21" sqref="A21:D25"/>
    </sheetView>
  </sheetViews>
  <sheetFormatPr baseColWidth="10" defaultRowHeight="12.75" x14ac:dyDescent="0.2"/>
  <cols>
    <col min="1" max="1" width="31.28515625" bestFit="1" customWidth="1"/>
    <col min="2" max="2" width="6.28515625" style="45" bestFit="1" customWidth="1"/>
    <col min="3" max="3" width="15.140625" bestFit="1" customWidth="1"/>
    <col min="4" max="4" width="48.28515625" bestFit="1" customWidth="1"/>
    <col min="5" max="5" width="6.28515625" style="41" bestFit="1" customWidth="1"/>
    <col min="6" max="6" width="15.28515625" bestFit="1" customWidth="1"/>
    <col min="7" max="8" width="14.42578125" bestFit="1" customWidth="1"/>
  </cols>
  <sheetData>
    <row r="1" spans="1:8" ht="15.75" x14ac:dyDescent="0.25">
      <c r="A1" s="150" t="s">
        <v>145</v>
      </c>
      <c r="B1" s="150"/>
      <c r="C1" s="150"/>
      <c r="D1" s="150"/>
      <c r="E1" s="150"/>
      <c r="F1" s="150"/>
    </row>
    <row r="2" spans="1:8" ht="15.75" x14ac:dyDescent="0.25">
      <c r="A2" s="151"/>
      <c r="B2" s="151"/>
      <c r="C2" s="151"/>
      <c r="D2" s="151"/>
      <c r="E2" s="151"/>
      <c r="F2" s="151"/>
    </row>
    <row r="3" spans="1:8" ht="13.5" thickBot="1" x14ac:dyDescent="0.25">
      <c r="A3" s="2" t="s">
        <v>0</v>
      </c>
      <c r="B3" s="43"/>
      <c r="C3" s="2"/>
      <c r="D3" s="2"/>
      <c r="E3" s="39"/>
      <c r="F3" s="2" t="s">
        <v>1</v>
      </c>
    </row>
    <row r="4" spans="1:8" ht="13.5" thickBot="1" x14ac:dyDescent="0.25">
      <c r="A4" s="35"/>
      <c r="B4" s="44" t="s">
        <v>12</v>
      </c>
      <c r="C4" s="35"/>
      <c r="D4" s="35"/>
      <c r="E4" s="40" t="s">
        <v>12</v>
      </c>
      <c r="F4" s="35"/>
    </row>
    <row r="5" spans="1:8" x14ac:dyDescent="0.2">
      <c r="A5" t="s">
        <v>2</v>
      </c>
      <c r="C5" s="6"/>
      <c r="D5" s="1" t="s">
        <v>5</v>
      </c>
    </row>
    <row r="6" spans="1:8" x14ac:dyDescent="0.2">
      <c r="A6" s="34" t="str">
        <f>Kontenrahmen!B3</f>
        <v>Bebaute Grundstücke</v>
      </c>
      <c r="B6" s="45" t="str">
        <f>Kontenrahmen!A3</f>
        <v>0510</v>
      </c>
      <c r="C6" s="136">
        <v>1249500</v>
      </c>
      <c r="D6" s="34" t="str">
        <f>Kontenrahmen!B17</f>
        <v>Eigenkapital</v>
      </c>
      <c r="E6" s="37" t="str">
        <f>Kontenrahmen!A17</f>
        <v>3000</v>
      </c>
      <c r="F6" s="3">
        <v>2917998.2600000012</v>
      </c>
      <c r="H6" s="9"/>
    </row>
    <row r="7" spans="1:8" x14ac:dyDescent="0.2">
      <c r="A7" s="34" t="str">
        <f>Kontenrahmen!B4</f>
        <v>Technische Anlagen und Maschinen</v>
      </c>
      <c r="B7" s="37" t="str">
        <f>Kontenrahmen!A4</f>
        <v>0700</v>
      </c>
      <c r="C7" s="136">
        <v>0</v>
      </c>
      <c r="D7" s="1" t="s">
        <v>6</v>
      </c>
      <c r="F7" s="3"/>
    </row>
    <row r="8" spans="1:8" x14ac:dyDescent="0.2">
      <c r="A8" s="34" t="str">
        <f>Kontenrahmen!B5</f>
        <v>BGA</v>
      </c>
      <c r="B8" s="37" t="str">
        <f>Kontenrahmen!A5</f>
        <v>0800</v>
      </c>
      <c r="C8" s="136">
        <v>480500</v>
      </c>
      <c r="D8" s="34" t="str">
        <f>Kontenrahmen!B20</f>
        <v>Langfristige Verbindlichkeiten gegenüber Kreditinstituten</v>
      </c>
      <c r="E8" s="37" t="str">
        <f>Kontenrahmen!A20</f>
        <v>4250</v>
      </c>
      <c r="F8" s="136">
        <v>1431284</v>
      </c>
    </row>
    <row r="9" spans="1:8" x14ac:dyDescent="0.2">
      <c r="A9" s="1" t="s">
        <v>3</v>
      </c>
      <c r="C9" s="23"/>
      <c r="D9" s="34" t="str">
        <f>Kontenrahmen!B21</f>
        <v>Verbindlichkeiten aus LuL</v>
      </c>
      <c r="E9" s="37" t="str">
        <f>Kontenrahmen!A21</f>
        <v>4400</v>
      </c>
      <c r="F9" s="136">
        <v>1481.81</v>
      </c>
    </row>
    <row r="10" spans="1:8" x14ac:dyDescent="0.2">
      <c r="A10" s="34" t="str">
        <f>Kontenrahmen!B9</f>
        <v>Warenbestand</v>
      </c>
      <c r="B10" s="37" t="str">
        <f>Kontenrahmen!A9</f>
        <v>2280</v>
      </c>
      <c r="C10" s="23">
        <v>2138475.6500000008</v>
      </c>
      <c r="D10" s="34" t="str">
        <f>Kontenrahmen!B22</f>
        <v>Umsatzsteuer</v>
      </c>
      <c r="E10" s="37" t="str">
        <f>Kontenrahmen!A22</f>
        <v>4800</v>
      </c>
      <c r="F10" s="136">
        <v>0</v>
      </c>
    </row>
    <row r="11" spans="1:8" x14ac:dyDescent="0.2">
      <c r="A11" s="34" t="str">
        <f>Kontenrahmen!B10</f>
        <v>Forderungen aus LuL</v>
      </c>
      <c r="B11" s="37" t="str">
        <f>Kontenrahmen!A10</f>
        <v>2400</v>
      </c>
      <c r="C11" s="23"/>
      <c r="D11" s="29" t="str">
        <f>Kontenrahmen!B23</f>
        <v>Sonstige Verbindlichkeiten gegenüber Finanzbehörden</v>
      </c>
      <c r="E11" s="37" t="str">
        <f>Kontenrahmen!A23</f>
        <v>4830</v>
      </c>
      <c r="F11" s="3"/>
    </row>
    <row r="12" spans="1:8" x14ac:dyDescent="0.2">
      <c r="A12" s="34" t="str">
        <f>Kontenrahmen!B11</f>
        <v>Vorsteuer</v>
      </c>
      <c r="B12" s="37" t="s">
        <v>126</v>
      </c>
      <c r="C12" s="23">
        <v>465.1</v>
      </c>
      <c r="D12" s="29" t="str">
        <f>Kontenrahmen!B24</f>
        <v>Verbindlichkeiten gegenüber Sozialversicherungsträgern</v>
      </c>
      <c r="E12" s="41">
        <v>4840</v>
      </c>
      <c r="F12" s="3"/>
    </row>
    <row r="13" spans="1:8" x14ac:dyDescent="0.2">
      <c r="A13" s="34" t="str">
        <f>Kontenrahmen!B12</f>
        <v>Sparkasse Aachen</v>
      </c>
      <c r="B13" s="37" t="str">
        <f>Kontenrahmen!A12</f>
        <v>2800</v>
      </c>
      <c r="C13" s="23">
        <v>457908.66</v>
      </c>
    </row>
    <row r="14" spans="1:8" x14ac:dyDescent="0.2">
      <c r="A14" s="34" t="str">
        <f>Kontenrahmen!B13</f>
        <v>Postbank Dortmund</v>
      </c>
      <c r="B14" s="37" t="str">
        <f>Kontenrahmen!A13</f>
        <v>2850</v>
      </c>
      <c r="C14" s="23">
        <v>12461.25</v>
      </c>
    </row>
    <row r="15" spans="1:8" x14ac:dyDescent="0.2">
      <c r="A15" s="36" t="str">
        <f>Kontenrahmen!B14</f>
        <v>Kasse</v>
      </c>
      <c r="B15" s="38" t="str">
        <f>Kontenrahmen!A14</f>
        <v>2880</v>
      </c>
      <c r="C15" s="23">
        <v>11453.41</v>
      </c>
      <c r="D15" s="7"/>
      <c r="E15" s="42"/>
      <c r="F15" s="8"/>
    </row>
    <row r="16" spans="1:8" x14ac:dyDescent="0.2">
      <c r="C16" s="50">
        <f>SUM(C6:C15)</f>
        <v>4350764.0700000012</v>
      </c>
      <c r="F16" s="9">
        <f>ABS(SUM(F8:F12)+F6)</f>
        <v>4350764.0700000012</v>
      </c>
      <c r="G16" s="9"/>
    </row>
    <row r="17" spans="1:6" x14ac:dyDescent="0.2">
      <c r="F17" s="9"/>
    </row>
    <row r="21" spans="1:6" x14ac:dyDescent="0.2">
      <c r="A21" t="s">
        <v>147</v>
      </c>
    </row>
    <row r="22" spans="1:6" x14ac:dyDescent="0.2">
      <c r="A22" t="s">
        <v>148</v>
      </c>
    </row>
    <row r="23" spans="1:6" x14ac:dyDescent="0.2">
      <c r="A23" t="s">
        <v>151</v>
      </c>
    </row>
    <row r="24" spans="1:6" x14ac:dyDescent="0.2">
      <c r="A24" t="s">
        <v>149</v>
      </c>
    </row>
    <row r="25" spans="1:6" x14ac:dyDescent="0.2">
      <c r="A25" t="s">
        <v>150</v>
      </c>
    </row>
  </sheetData>
  <sheetProtection sheet="1" objects="1" scenarios="1"/>
  <customSheetViews>
    <customSheetView guid="{E2F1144B-7188-475C-8926-FE1E4E19441F}" scale="113" showGridLines="0">
      <selection activeCell="A21" sqref="A21:D25"/>
      <pageMargins left="0.78740157499999996" right="0.78740157499999996" top="0.984251969" bottom="0.984251969" header="0.4921259845" footer="0.4921259845"/>
      <pageSetup paperSize="9" orientation="landscape" r:id="rId1"/>
      <headerFooter alignWithMargins="0"/>
    </customSheetView>
    <customSheetView guid="{368DE442-F089-4C2B-8CEC-DCB0BC8F5436}" scale="113" showGridLines="0">
      <selection activeCell="A21" sqref="A21:D25"/>
      <pageMargins left="0.78740157499999996" right="0.78740157499999996" top="0.984251969" bottom="0.984251969" header="0.4921259845" footer="0.4921259845"/>
      <pageSetup paperSize="9" orientation="landscape" r:id="rId2"/>
      <headerFooter alignWithMargins="0"/>
    </customSheetView>
    <customSheetView guid="{8A375EA9-6DDA-48F1-A097-E08478E67712}" scale="113" showGridLines="0">
      <selection activeCell="A21" sqref="A21:D25"/>
      <pageMargins left="0.78740157499999996" right="0.78740157499999996" top="0.984251969" bottom="0.984251969" header="0.4921259845" footer="0.4921259845"/>
      <pageSetup paperSize="9" orientation="landscape" r:id="rId3"/>
      <headerFooter alignWithMargins="0"/>
    </customSheetView>
  </customSheetViews>
  <mergeCells count="2">
    <mergeCell ref="A1:F1"/>
    <mergeCell ref="A2:F2"/>
  </mergeCells>
  <phoneticPr fontId="0" type="noConversion"/>
  <pageMargins left="0.78740157499999996" right="0.78740157499999996" top="0.984251969" bottom="0.984251969" header="0.4921259845" footer="0.4921259845"/>
  <pageSetup paperSize="9" orientation="landscape" r:id="rId4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"/>
  <sheetViews>
    <sheetView showGridLines="0" zoomScale="115" workbookViewId="0">
      <selection activeCell="C9" sqref="C9"/>
    </sheetView>
  </sheetViews>
  <sheetFormatPr baseColWidth="10" defaultRowHeight="12.75" x14ac:dyDescent="0.2"/>
  <cols>
    <col min="1" max="1" width="31.28515625" bestFit="1" customWidth="1"/>
    <col min="2" max="2" width="5.28515625" bestFit="1" customWidth="1"/>
    <col min="3" max="3" width="15.5703125" bestFit="1" customWidth="1"/>
    <col min="4" max="4" width="48.28515625" bestFit="1" customWidth="1"/>
    <col min="5" max="5" width="5.140625" bestFit="1" customWidth="1"/>
    <col min="6" max="6" width="15.140625" bestFit="1" customWidth="1"/>
    <col min="7" max="7" width="12.28515625" bestFit="1" customWidth="1"/>
  </cols>
  <sheetData>
    <row r="1" spans="1:7" ht="15.75" x14ac:dyDescent="0.25">
      <c r="A1" s="150" t="s">
        <v>146</v>
      </c>
      <c r="B1" s="150"/>
      <c r="C1" s="150"/>
      <c r="D1" s="150"/>
      <c r="E1" s="150"/>
      <c r="F1" s="150"/>
    </row>
    <row r="2" spans="1:7" ht="15.75" x14ac:dyDescent="0.25">
      <c r="A2" s="151"/>
      <c r="B2" s="151"/>
      <c r="C2" s="151"/>
      <c r="D2" s="151"/>
      <c r="E2" s="151"/>
      <c r="F2" s="151"/>
    </row>
    <row r="3" spans="1:7" ht="13.5" thickBot="1" x14ac:dyDescent="0.25">
      <c r="A3" s="2" t="s">
        <v>0</v>
      </c>
      <c r="B3" s="2"/>
      <c r="C3" s="2"/>
      <c r="D3" s="2"/>
      <c r="E3" s="2"/>
      <c r="F3" s="2" t="s">
        <v>1</v>
      </c>
    </row>
    <row r="4" spans="1:7" x14ac:dyDescent="0.2">
      <c r="A4" t="s">
        <v>2</v>
      </c>
      <c r="C4" s="4"/>
      <c r="D4" s="1" t="s">
        <v>5</v>
      </c>
      <c r="E4" s="1"/>
    </row>
    <row r="5" spans="1:7" x14ac:dyDescent="0.2">
      <c r="A5" s="34" t="str">
        <f>'Eröffnungs-Bilanz'!A6</f>
        <v>Bebaute Grundstücke</v>
      </c>
      <c r="B5" s="41" t="str">
        <f>'Eröffnungs-Bilanz'!B6</f>
        <v>0510</v>
      </c>
      <c r="C5" s="23">
        <f>Bestandskonten!E6</f>
        <v>1249500</v>
      </c>
      <c r="D5" s="34" t="str">
        <f>'Eröffnungs-Bilanz'!D6</f>
        <v>Eigenkapital</v>
      </c>
      <c r="E5" s="34" t="str">
        <f>'Eröffnungs-Bilanz'!E6</f>
        <v>3000</v>
      </c>
      <c r="F5" s="23">
        <f>Bestandskonten!H6</f>
        <v>3041470.479831934</v>
      </c>
    </row>
    <row r="6" spans="1:7" x14ac:dyDescent="0.2">
      <c r="A6" s="34" t="str">
        <f>'Eröffnungs-Bilanz'!A7</f>
        <v>Technische Anlagen und Maschinen</v>
      </c>
      <c r="B6" s="41" t="str">
        <f>'Eröffnungs-Bilanz'!B7</f>
        <v>0700</v>
      </c>
      <c r="C6" s="23">
        <f>Bestandskonten!E12</f>
        <v>0</v>
      </c>
      <c r="D6" s="1" t="s">
        <v>6</v>
      </c>
      <c r="E6" s="1"/>
      <c r="F6" s="23"/>
    </row>
    <row r="7" spans="1:7" x14ac:dyDescent="0.2">
      <c r="A7" s="34" t="str">
        <f>'Eröffnungs-Bilanz'!A8</f>
        <v>BGA</v>
      </c>
      <c r="B7" s="41" t="str">
        <f>'Eröffnungs-Bilanz'!B8</f>
        <v>0800</v>
      </c>
      <c r="C7" s="23">
        <f>Bestandskonten!E18</f>
        <v>480500</v>
      </c>
      <c r="D7" s="34" t="str">
        <f>'Eröffnungs-Bilanz'!D8</f>
        <v>Langfristige Verbindlichkeiten gegenüber Kreditinstituten</v>
      </c>
      <c r="E7" s="34" t="str">
        <f>'Eröffnungs-Bilanz'!E8</f>
        <v>4250</v>
      </c>
      <c r="F7" s="23">
        <f>Bestandskonten!H12</f>
        <v>1431284</v>
      </c>
    </row>
    <row r="8" spans="1:7" x14ac:dyDescent="0.2">
      <c r="A8" s="34" t="str">
        <f>'Eröffnungs-Bilanz'!A9</f>
        <v>Umlaufvermögen</v>
      </c>
      <c r="B8" s="41"/>
      <c r="C8" s="23"/>
      <c r="D8" s="34" t="str">
        <f>'Eröffnungs-Bilanz'!D9</f>
        <v>Verbindlichkeiten aus LuL</v>
      </c>
      <c r="E8" s="34" t="str">
        <f>'Eröffnungs-Bilanz'!E9</f>
        <v>4400</v>
      </c>
      <c r="F8" s="23">
        <f>Bestandskonten!H30</f>
        <v>1481.8099999999977</v>
      </c>
    </row>
    <row r="9" spans="1:7" x14ac:dyDescent="0.2">
      <c r="A9" s="34" t="str">
        <f>'Eröffnungs-Bilanz'!A10</f>
        <v>Warenbestand</v>
      </c>
      <c r="B9" s="41" t="str">
        <f>'Eröffnungs-Bilanz'!B10</f>
        <v>2280</v>
      </c>
      <c r="C9" s="23">
        <f>Bestandskonten!E24</f>
        <v>2176390.3831932782</v>
      </c>
      <c r="D9" s="34" t="str">
        <f>'Eröffnungs-Bilanz'!D10</f>
        <v>Umsatzsteuer</v>
      </c>
      <c r="E9" s="34" t="str">
        <f>'Eröffnungs-Bilanz'!E10</f>
        <v>4800</v>
      </c>
      <c r="F9" s="23">
        <f>Bestandskonten!H36</f>
        <v>23459.730168067228</v>
      </c>
    </row>
    <row r="10" spans="1:7" x14ac:dyDescent="0.2">
      <c r="A10" s="34" t="str">
        <f>'Eröffnungs-Bilanz'!A11</f>
        <v>Forderungen aus LuL</v>
      </c>
      <c r="B10" s="41">
        <v>2400</v>
      </c>
      <c r="C10" s="23">
        <f>Bestandskonten!E30</f>
        <v>0</v>
      </c>
      <c r="D10" s="34" t="str">
        <f>Kontenrahmen!B23</f>
        <v>Sonstige Verbindlichkeiten gegenüber Finanzbehörden</v>
      </c>
      <c r="E10" s="118" t="str">
        <f>Kontenrahmen!A23</f>
        <v>4830</v>
      </c>
      <c r="F10" s="23">
        <f>Bestandskonten!H18</f>
        <v>0</v>
      </c>
    </row>
    <row r="11" spans="1:7" x14ac:dyDescent="0.2">
      <c r="A11" s="34" t="str">
        <f>'Eröffnungs-Bilanz'!A12</f>
        <v>Vorsteuer</v>
      </c>
      <c r="B11" s="41">
        <v>2600</v>
      </c>
      <c r="C11" s="23">
        <f>Bestandskonten!E36</f>
        <v>7668.8968067226888</v>
      </c>
      <c r="D11" s="34" t="str">
        <f>Kontenrahmen!B24</f>
        <v>Verbindlichkeiten gegenüber Sozialversicherungsträgern</v>
      </c>
      <c r="E11" s="118" t="str">
        <f>Kontenrahmen!A24</f>
        <v>4840</v>
      </c>
      <c r="F11" s="23">
        <f>Bestandskonten!H24</f>
        <v>0</v>
      </c>
    </row>
    <row r="12" spans="1:7" x14ac:dyDescent="0.2">
      <c r="A12" s="34" t="str">
        <f>'Eröffnungs-Bilanz'!A13</f>
        <v>Sparkasse Aachen</v>
      </c>
      <c r="B12" s="41" t="str">
        <f>'Eröffnungs-Bilanz'!B13</f>
        <v>2800</v>
      </c>
      <c r="C12" s="23">
        <f>Bestandskonten!E42</f>
        <v>559722.07999999996</v>
      </c>
      <c r="D12" s="34"/>
      <c r="E12" s="34"/>
    </row>
    <row r="13" spans="1:7" x14ac:dyDescent="0.2">
      <c r="A13" s="34" t="str">
        <f>'Eröffnungs-Bilanz'!A14</f>
        <v>Postbank Dortmund</v>
      </c>
      <c r="B13" s="41" t="str">
        <f>'Eröffnungs-Bilanz'!B14</f>
        <v>2850</v>
      </c>
      <c r="C13" s="23">
        <f>Bestandskonten!E48</f>
        <v>12461.25</v>
      </c>
      <c r="D13" s="34"/>
      <c r="E13" s="34"/>
    </row>
    <row r="14" spans="1:7" x14ac:dyDescent="0.2">
      <c r="A14" s="34" t="str">
        <f>'Eröffnungs-Bilanz'!A15</f>
        <v>Kasse</v>
      </c>
      <c r="B14" s="41" t="str">
        <f>'Eröffnungs-Bilanz'!B15</f>
        <v>2880</v>
      </c>
      <c r="C14" s="23">
        <f>Bestandskonten!E54</f>
        <v>11453.41</v>
      </c>
      <c r="D14" s="34"/>
      <c r="E14" s="34"/>
      <c r="F14" s="12"/>
    </row>
    <row r="15" spans="1:7" x14ac:dyDescent="0.2">
      <c r="A15" s="15"/>
      <c r="B15" s="15"/>
      <c r="C15" s="49">
        <f>SUM(C5:C14)</f>
        <v>4497696.0200000005</v>
      </c>
      <c r="D15" s="15"/>
      <c r="E15" s="15"/>
      <c r="F15" s="22">
        <f>SUM(F5:F11)</f>
        <v>4497696.0200000005</v>
      </c>
      <c r="G15" s="9">
        <f>C15-F15</f>
        <v>0</v>
      </c>
    </row>
    <row r="16" spans="1:7" x14ac:dyDescent="0.2">
      <c r="C16" s="9"/>
      <c r="D16" s="135"/>
      <c r="E16" s="12"/>
    </row>
    <row r="17" spans="6:6" x14ac:dyDescent="0.2">
      <c r="F17" s="127"/>
    </row>
  </sheetData>
  <sheetProtection sheet="1" objects="1" scenarios="1"/>
  <customSheetViews>
    <customSheetView guid="{E2F1144B-7188-475C-8926-FE1E4E19441F}" scale="115" showGridLines="0">
      <selection activeCell="C9" sqref="C9"/>
      <pageMargins left="0.78740157499999996" right="0.78740157499999996" top="0.984251969" bottom="0.984251969" header="0.4921259845" footer="0.4921259845"/>
      <pageSetup paperSize="9" orientation="landscape" r:id="rId1"/>
      <headerFooter alignWithMargins="0"/>
    </customSheetView>
    <customSheetView guid="{368DE442-F089-4C2B-8CEC-DCB0BC8F5436}" scale="115" showGridLines="0">
      <selection activeCell="C9" sqref="C9"/>
      <pageMargins left="0.78740157499999996" right="0.78740157499999996" top="0.984251969" bottom="0.984251969" header="0.4921259845" footer="0.4921259845"/>
      <pageSetup paperSize="9" orientation="landscape" r:id="rId2"/>
      <headerFooter alignWithMargins="0"/>
    </customSheetView>
    <customSheetView guid="{8A375EA9-6DDA-48F1-A097-E08478E67712}" scale="115" showGridLines="0">
      <selection activeCell="C9" sqref="C9"/>
      <pageMargins left="0.78740157499999996" right="0.78740157499999996" top="0.984251969" bottom="0.984251969" header="0.4921259845" footer="0.4921259845"/>
      <pageSetup paperSize="9" orientation="landscape" r:id="rId3"/>
      <headerFooter alignWithMargins="0"/>
    </customSheetView>
  </customSheetViews>
  <mergeCells count="2">
    <mergeCell ref="A1:F1"/>
    <mergeCell ref="A2:F2"/>
  </mergeCells>
  <phoneticPr fontId="0" type="noConversion"/>
  <pageMargins left="0.78740157499999996" right="0.78740157499999996" top="0.984251969" bottom="0.984251969" header="0.4921259845" footer="0.4921259845"/>
  <pageSetup paperSize="9" orientation="landscape" r:id="rId4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258"/>
  <sheetViews>
    <sheetView showGridLines="0" tabSelected="1" topLeftCell="B1" zoomScaleNormal="135" workbookViewId="0">
      <pane ySplit="1" topLeftCell="A98" activePane="bottomLeft" state="frozen"/>
      <selection activeCell="G23" sqref="G23"/>
      <selection pane="bottomLeft" activeCell="I113" sqref="I113"/>
    </sheetView>
  </sheetViews>
  <sheetFormatPr baseColWidth="10" defaultRowHeight="12.75" x14ac:dyDescent="0.2"/>
  <cols>
    <col min="1" max="1" width="11.42578125" style="29" hidden="1" customWidth="1"/>
    <col min="2" max="2" width="7.42578125" style="83" customWidth="1"/>
    <col min="3" max="3" width="8.5703125" style="124" bestFit="1" customWidth="1"/>
    <col min="4" max="4" width="9.85546875" style="83" customWidth="1"/>
    <col min="5" max="5" width="10.140625" style="83" bestFit="1" customWidth="1"/>
    <col min="6" max="6" width="32.85546875" style="83" customWidth="1"/>
    <col min="7" max="7" width="7" style="116" bestFit="1" customWidth="1"/>
    <col min="8" max="8" width="21.7109375" style="84" bestFit="1" customWidth="1"/>
    <col min="9" max="9" width="12.7109375" style="84" bestFit="1" customWidth="1"/>
    <col min="10" max="10" width="40.42578125" style="51" hidden="1" customWidth="1"/>
    <col min="11" max="16384" width="11.42578125" style="125"/>
  </cols>
  <sheetData>
    <row r="1" spans="1:10" x14ac:dyDescent="0.2">
      <c r="A1" s="31"/>
      <c r="B1" s="64" t="s">
        <v>10</v>
      </c>
      <c r="C1" s="119" t="s">
        <v>88</v>
      </c>
      <c r="D1" s="65" t="s">
        <v>11</v>
      </c>
      <c r="E1" s="65" t="s">
        <v>89</v>
      </c>
      <c r="F1" s="65"/>
      <c r="G1" s="114" t="s">
        <v>12</v>
      </c>
      <c r="H1" s="66" t="s">
        <v>8</v>
      </c>
      <c r="I1" s="66" t="s">
        <v>9</v>
      </c>
      <c r="J1" s="65" t="s">
        <v>22</v>
      </c>
    </row>
    <row r="2" spans="1:10" x14ac:dyDescent="0.2">
      <c r="A2" s="91"/>
      <c r="B2" s="67" t="s">
        <v>21</v>
      </c>
      <c r="C2" s="120"/>
      <c r="D2" s="68"/>
      <c r="E2" s="68"/>
      <c r="F2" s="68"/>
      <c r="G2" s="115"/>
      <c r="H2" s="69"/>
      <c r="I2" s="69"/>
      <c r="J2" s="70"/>
    </row>
    <row r="3" spans="1:10" hidden="1" x14ac:dyDescent="0.2">
      <c r="A3" s="91" t="s">
        <v>34</v>
      </c>
      <c r="B3" s="71"/>
      <c r="C3" s="121"/>
      <c r="D3" s="72"/>
      <c r="E3" s="72"/>
      <c r="F3" s="93" t="str">
        <f>'Eröffnungs-Bilanz'!A6</f>
        <v>Bebaute Grundstücke</v>
      </c>
      <c r="G3" s="95" t="str">
        <f>'Eröffnungs-Bilanz'!B6</f>
        <v>0510</v>
      </c>
      <c r="H3" s="73">
        <f>'Eröffnungs-Bilanz'!C6</f>
        <v>1249500</v>
      </c>
      <c r="I3" s="73"/>
      <c r="J3" s="94" t="str">
        <f>F3</f>
        <v>Bebaute Grundstücke</v>
      </c>
    </row>
    <row r="4" spans="1:10" hidden="1" x14ac:dyDescent="0.2">
      <c r="A4" s="91" t="s">
        <v>36</v>
      </c>
      <c r="B4" s="71"/>
      <c r="C4" s="121"/>
      <c r="D4" s="72"/>
      <c r="E4" s="72"/>
      <c r="F4" s="93" t="str">
        <f>Kontenrahmen!B64</f>
        <v>EBK</v>
      </c>
      <c r="G4" s="95" t="str">
        <f>Kontenrahmen!A64</f>
        <v>8000</v>
      </c>
      <c r="H4" s="73"/>
      <c r="I4" s="73">
        <f>H3</f>
        <v>1249500</v>
      </c>
      <c r="J4" s="94" t="str">
        <f>J3</f>
        <v>Bebaute Grundstücke</v>
      </c>
    </row>
    <row r="5" spans="1:10" hidden="1" x14ac:dyDescent="0.2">
      <c r="A5" s="91" t="s">
        <v>38</v>
      </c>
      <c r="B5" s="74"/>
      <c r="C5" s="122"/>
      <c r="D5" s="75"/>
      <c r="E5" s="75"/>
      <c r="F5" s="96" t="str">
        <f>'Eröffnungs-Bilanz'!A7</f>
        <v>Technische Anlagen und Maschinen</v>
      </c>
      <c r="G5" s="97" t="str">
        <f>'Eröffnungs-Bilanz'!B7</f>
        <v>0700</v>
      </c>
      <c r="H5" s="76">
        <f>'Eröffnungs-Bilanz'!C7</f>
        <v>0</v>
      </c>
      <c r="I5" s="76"/>
      <c r="J5" s="98" t="str">
        <f>F5</f>
        <v>Technische Anlagen und Maschinen</v>
      </c>
    </row>
    <row r="6" spans="1:10" hidden="1" x14ac:dyDescent="0.2">
      <c r="A6" s="92"/>
      <c r="B6" s="74"/>
      <c r="C6" s="122"/>
      <c r="D6" s="75"/>
      <c r="E6" s="75"/>
      <c r="F6" s="96" t="str">
        <f>Kontenrahmen!B64</f>
        <v>EBK</v>
      </c>
      <c r="G6" s="97" t="str">
        <f>Kontenrahmen!A64</f>
        <v>8000</v>
      </c>
      <c r="H6" s="76"/>
      <c r="I6" s="76">
        <f>H5</f>
        <v>0</v>
      </c>
      <c r="J6" s="98" t="str">
        <f>J5</f>
        <v>Technische Anlagen und Maschinen</v>
      </c>
    </row>
    <row r="7" spans="1:10" hidden="1" x14ac:dyDescent="0.2">
      <c r="A7" s="91" t="s">
        <v>136</v>
      </c>
      <c r="B7" s="71"/>
      <c r="C7" s="121"/>
      <c r="D7" s="72"/>
      <c r="E7" s="72"/>
      <c r="F7" s="93" t="str">
        <f>'Eröffnungs-Bilanz'!A8</f>
        <v>BGA</v>
      </c>
      <c r="G7" s="95" t="str">
        <f>'Eröffnungs-Bilanz'!B8</f>
        <v>0800</v>
      </c>
      <c r="H7" s="73">
        <f>'Eröffnungs-Bilanz'!C8</f>
        <v>480500</v>
      </c>
      <c r="I7" s="73"/>
      <c r="J7" s="94" t="str">
        <f>F7</f>
        <v>BGA</v>
      </c>
    </row>
    <row r="8" spans="1:10" hidden="1" x14ac:dyDescent="0.2">
      <c r="A8" s="92"/>
      <c r="B8" s="71"/>
      <c r="C8" s="121"/>
      <c r="D8" s="72"/>
      <c r="E8" s="72"/>
      <c r="F8" s="93" t="str">
        <f>Kontenrahmen!B64</f>
        <v>EBK</v>
      </c>
      <c r="G8" s="95" t="str">
        <f>Kontenrahmen!A64</f>
        <v>8000</v>
      </c>
      <c r="H8" s="73"/>
      <c r="I8" s="73">
        <f>H7</f>
        <v>480500</v>
      </c>
      <c r="J8" s="94" t="str">
        <f>J7</f>
        <v>BGA</v>
      </c>
    </row>
    <row r="9" spans="1:10" hidden="1" x14ac:dyDescent="0.2">
      <c r="A9" s="91" t="s">
        <v>40</v>
      </c>
      <c r="B9" s="74"/>
      <c r="C9" s="122"/>
      <c r="D9" s="75"/>
      <c r="E9" s="75"/>
      <c r="F9" s="96" t="str">
        <f>'Eröffnungs-Bilanz'!A10</f>
        <v>Warenbestand</v>
      </c>
      <c r="G9" s="97" t="str">
        <f>'Eröffnungs-Bilanz'!B10</f>
        <v>2280</v>
      </c>
      <c r="H9" s="76">
        <f>'Eröffnungs-Bilanz'!C10</f>
        <v>2138475.6500000008</v>
      </c>
      <c r="I9" s="76"/>
      <c r="J9" s="98" t="str">
        <f>F9</f>
        <v>Warenbestand</v>
      </c>
    </row>
    <row r="10" spans="1:10" hidden="1" x14ac:dyDescent="0.2">
      <c r="A10" s="91" t="s">
        <v>42</v>
      </c>
      <c r="B10" s="74"/>
      <c r="C10" s="122"/>
      <c r="D10" s="75"/>
      <c r="E10" s="75"/>
      <c r="F10" s="96" t="str">
        <f>Kontenrahmen!B64</f>
        <v>EBK</v>
      </c>
      <c r="G10" s="97" t="str">
        <f>Kontenrahmen!A64</f>
        <v>8000</v>
      </c>
      <c r="H10" s="76"/>
      <c r="I10" s="76">
        <f>H9</f>
        <v>2138475.6500000008</v>
      </c>
      <c r="J10" s="98" t="str">
        <f>J9</f>
        <v>Warenbestand</v>
      </c>
    </row>
    <row r="11" spans="1:10" hidden="1" x14ac:dyDescent="0.2">
      <c r="A11" s="91" t="s">
        <v>126</v>
      </c>
      <c r="B11" s="71"/>
      <c r="C11" s="121"/>
      <c r="D11" s="72"/>
      <c r="E11" s="72"/>
      <c r="F11" s="93" t="str">
        <f>'Eröffnungs-Bilanz'!A11</f>
        <v>Forderungen aus LuL</v>
      </c>
      <c r="G11" s="95" t="str">
        <f>'Eröffnungs-Bilanz'!B11</f>
        <v>2400</v>
      </c>
      <c r="H11" s="73">
        <f>'Eröffnungs-Bilanz'!C11</f>
        <v>0</v>
      </c>
      <c r="I11" s="73"/>
      <c r="J11" s="94" t="str">
        <f>F11</f>
        <v>Forderungen aus LuL</v>
      </c>
    </row>
    <row r="12" spans="1:10" hidden="1" x14ac:dyDescent="0.2">
      <c r="A12" s="91" t="s">
        <v>44</v>
      </c>
      <c r="B12" s="71"/>
      <c r="C12" s="121"/>
      <c r="D12" s="72"/>
      <c r="E12" s="72"/>
      <c r="F12" s="93" t="str">
        <f>Kontenrahmen!B64</f>
        <v>EBK</v>
      </c>
      <c r="G12" s="95" t="str">
        <f>Kontenrahmen!A64</f>
        <v>8000</v>
      </c>
      <c r="H12" s="73"/>
      <c r="I12" s="73">
        <f>H11</f>
        <v>0</v>
      </c>
      <c r="J12" s="94" t="str">
        <f>J11</f>
        <v>Forderungen aus LuL</v>
      </c>
    </row>
    <row r="13" spans="1:10" hidden="1" x14ac:dyDescent="0.2">
      <c r="A13" s="91"/>
      <c r="B13" s="71"/>
      <c r="C13" s="121"/>
      <c r="D13" s="72"/>
      <c r="E13" s="72"/>
      <c r="F13" s="93" t="s">
        <v>127</v>
      </c>
      <c r="G13" s="95" t="s">
        <v>126</v>
      </c>
      <c r="H13" s="73">
        <f>'Eröffnungs-Bilanz'!C12</f>
        <v>465.1</v>
      </c>
      <c r="I13" s="73"/>
      <c r="J13" s="94" t="s">
        <v>127</v>
      </c>
    </row>
    <row r="14" spans="1:10" hidden="1" x14ac:dyDescent="0.2">
      <c r="A14" s="91"/>
      <c r="B14" s="71"/>
      <c r="C14" s="121"/>
      <c r="D14" s="72"/>
      <c r="E14" s="72"/>
      <c r="F14" s="93" t="s">
        <v>17</v>
      </c>
      <c r="G14" s="95" t="s">
        <v>78</v>
      </c>
      <c r="H14" s="73"/>
      <c r="I14" s="73">
        <f>H13</f>
        <v>465.1</v>
      </c>
      <c r="J14" s="94" t="s">
        <v>127</v>
      </c>
    </row>
    <row r="15" spans="1:10" hidden="1" x14ac:dyDescent="0.2">
      <c r="A15" s="91" t="s">
        <v>45</v>
      </c>
      <c r="B15" s="74"/>
      <c r="C15" s="122"/>
      <c r="D15" s="75"/>
      <c r="E15" s="75"/>
      <c r="F15" s="96" t="str">
        <f>'Eröffnungs-Bilanz'!A13</f>
        <v>Sparkasse Aachen</v>
      </c>
      <c r="G15" s="97" t="str">
        <f>'Eröffnungs-Bilanz'!B13</f>
        <v>2800</v>
      </c>
      <c r="H15" s="76">
        <f>'Eröffnungs-Bilanz'!C13</f>
        <v>457908.66</v>
      </c>
      <c r="I15" s="76"/>
      <c r="J15" s="98" t="str">
        <f>F15</f>
        <v>Sparkasse Aachen</v>
      </c>
    </row>
    <row r="16" spans="1:10" hidden="1" x14ac:dyDescent="0.2">
      <c r="A16" s="91" t="s">
        <v>47</v>
      </c>
      <c r="B16" s="74"/>
      <c r="C16" s="122"/>
      <c r="D16" s="75"/>
      <c r="E16" s="75"/>
      <c r="F16" s="96" t="str">
        <f>Kontenrahmen!B64</f>
        <v>EBK</v>
      </c>
      <c r="G16" s="97" t="str">
        <f>Kontenrahmen!A64</f>
        <v>8000</v>
      </c>
      <c r="H16" s="76"/>
      <c r="I16" s="76">
        <f>H15</f>
        <v>457908.66</v>
      </c>
      <c r="J16" s="98" t="str">
        <f>J15</f>
        <v>Sparkasse Aachen</v>
      </c>
    </row>
    <row r="17" spans="1:10" hidden="1" x14ac:dyDescent="0.2">
      <c r="A17" s="92"/>
      <c r="B17" s="72"/>
      <c r="C17" s="121"/>
      <c r="D17" s="72"/>
      <c r="E17" s="72"/>
      <c r="F17" s="93" t="str">
        <f>'Eröffnungs-Bilanz'!A14</f>
        <v>Postbank Dortmund</v>
      </c>
      <c r="G17" s="95" t="str">
        <f>'Eröffnungs-Bilanz'!B14</f>
        <v>2850</v>
      </c>
      <c r="H17" s="73">
        <f>'Eröffnungs-Bilanz'!C14</f>
        <v>12461.25</v>
      </c>
      <c r="I17" s="73"/>
      <c r="J17" s="94" t="str">
        <f>F17</f>
        <v>Postbank Dortmund</v>
      </c>
    </row>
    <row r="18" spans="1:10" hidden="1" x14ac:dyDescent="0.2">
      <c r="A18" s="91"/>
      <c r="B18" s="72"/>
      <c r="C18" s="121"/>
      <c r="D18" s="72"/>
      <c r="E18" s="72"/>
      <c r="F18" s="93" t="str">
        <f>Kontenrahmen!B64</f>
        <v>EBK</v>
      </c>
      <c r="G18" s="95" t="str">
        <f>Kontenrahmen!A64</f>
        <v>8000</v>
      </c>
      <c r="H18" s="73"/>
      <c r="I18" s="73">
        <f>H17</f>
        <v>12461.25</v>
      </c>
      <c r="J18" s="94" t="str">
        <f>J17</f>
        <v>Postbank Dortmund</v>
      </c>
    </row>
    <row r="19" spans="1:10" hidden="1" x14ac:dyDescent="0.2">
      <c r="A19" s="91" t="s">
        <v>48</v>
      </c>
      <c r="B19" s="74"/>
      <c r="C19" s="122"/>
      <c r="D19" s="75"/>
      <c r="E19" s="75"/>
      <c r="F19" s="96" t="str">
        <f>'Eröffnungs-Bilanz'!A15</f>
        <v>Kasse</v>
      </c>
      <c r="G19" s="97" t="str">
        <f>'Eröffnungs-Bilanz'!B15</f>
        <v>2880</v>
      </c>
      <c r="H19" s="76">
        <f>'Eröffnungs-Bilanz'!C15</f>
        <v>11453.41</v>
      </c>
      <c r="I19" s="76"/>
      <c r="J19" s="98" t="str">
        <f>F19</f>
        <v>Kasse</v>
      </c>
    </row>
    <row r="20" spans="1:10" hidden="1" x14ac:dyDescent="0.2">
      <c r="A20" s="91"/>
      <c r="B20" s="74"/>
      <c r="C20" s="122"/>
      <c r="D20" s="75"/>
      <c r="E20" s="75"/>
      <c r="F20" s="96" t="str">
        <f>Kontenrahmen!B64</f>
        <v>EBK</v>
      </c>
      <c r="G20" s="97" t="str">
        <f>Kontenrahmen!A64</f>
        <v>8000</v>
      </c>
      <c r="H20" s="76"/>
      <c r="I20" s="76">
        <f>H19</f>
        <v>11453.41</v>
      </c>
      <c r="J20" s="98" t="str">
        <f>J19</f>
        <v>Kasse</v>
      </c>
    </row>
    <row r="21" spans="1:10" hidden="1" x14ac:dyDescent="0.2">
      <c r="A21" s="92"/>
      <c r="B21" s="72"/>
      <c r="C21" s="121"/>
      <c r="D21" s="72"/>
      <c r="E21" s="72"/>
      <c r="F21" s="93" t="str">
        <f>Kontenrahmen!B64</f>
        <v>EBK</v>
      </c>
      <c r="G21" s="95" t="str">
        <f>Kontenrahmen!A64</f>
        <v>8000</v>
      </c>
      <c r="H21" s="73">
        <f>'Eröffnungs-Bilanz'!F6</f>
        <v>2917998.2600000012</v>
      </c>
      <c r="I21" s="73"/>
      <c r="J21" s="94" t="str">
        <f>F22</f>
        <v>Eigenkapital</v>
      </c>
    </row>
    <row r="22" spans="1:10" hidden="1" x14ac:dyDescent="0.2">
      <c r="A22" s="91" t="s">
        <v>49</v>
      </c>
      <c r="B22" s="72"/>
      <c r="C22" s="121"/>
      <c r="D22" s="72"/>
      <c r="E22" s="72"/>
      <c r="F22" s="93" t="str">
        <f>'Eröffnungs-Bilanz'!D6</f>
        <v>Eigenkapital</v>
      </c>
      <c r="G22" s="95" t="str">
        <f>'Eröffnungs-Bilanz'!E6</f>
        <v>3000</v>
      </c>
      <c r="H22" s="73"/>
      <c r="I22" s="73">
        <f>H21</f>
        <v>2917998.2600000012</v>
      </c>
      <c r="J22" s="94" t="str">
        <f>J21</f>
        <v>Eigenkapital</v>
      </c>
    </row>
    <row r="23" spans="1:10" hidden="1" x14ac:dyDescent="0.2">
      <c r="A23" s="91" t="s">
        <v>51</v>
      </c>
      <c r="B23" s="74"/>
      <c r="C23" s="122"/>
      <c r="D23" s="75"/>
      <c r="E23" s="75"/>
      <c r="F23" s="96" t="str">
        <f>Kontenrahmen!B64</f>
        <v>EBK</v>
      </c>
      <c r="G23" s="97" t="str">
        <f>Kontenrahmen!A64</f>
        <v>8000</v>
      </c>
      <c r="H23" s="76">
        <f>'Eröffnungs-Bilanz'!F8</f>
        <v>1431284</v>
      </c>
      <c r="I23" s="76"/>
      <c r="J23" s="98" t="str">
        <f>F24</f>
        <v>Langfristige Verbindlichkeiten gegenüber Kreditinstituten</v>
      </c>
    </row>
    <row r="24" spans="1:10" hidden="1" x14ac:dyDescent="0.2">
      <c r="A24" s="91" t="s">
        <v>53</v>
      </c>
      <c r="B24" s="74"/>
      <c r="C24" s="122"/>
      <c r="D24" s="75"/>
      <c r="E24" s="75"/>
      <c r="F24" s="96" t="str">
        <f>'Eröffnungs-Bilanz'!D8</f>
        <v>Langfristige Verbindlichkeiten gegenüber Kreditinstituten</v>
      </c>
      <c r="G24" s="97" t="str">
        <f>'Eröffnungs-Bilanz'!E8</f>
        <v>4250</v>
      </c>
      <c r="H24" s="76"/>
      <c r="I24" s="76">
        <f>H23</f>
        <v>1431284</v>
      </c>
      <c r="J24" s="98" t="str">
        <f>J23</f>
        <v>Langfristige Verbindlichkeiten gegenüber Kreditinstituten</v>
      </c>
    </row>
    <row r="25" spans="1:10" hidden="1" x14ac:dyDescent="0.2">
      <c r="A25" s="91" t="s">
        <v>134</v>
      </c>
      <c r="B25" s="72"/>
      <c r="C25" s="121"/>
      <c r="D25" s="72"/>
      <c r="E25" s="72"/>
      <c r="F25" s="93" t="str">
        <f>Kontenrahmen!B64</f>
        <v>EBK</v>
      </c>
      <c r="G25" s="95" t="str">
        <f>Kontenrahmen!A64</f>
        <v>8000</v>
      </c>
      <c r="H25" s="73">
        <f>'Eröffnungs-Bilanz'!F9</f>
        <v>1481.81</v>
      </c>
      <c r="I25" s="73"/>
      <c r="J25" s="94" t="str">
        <f>F26</f>
        <v>Verbindlichkeiten aus LuL</v>
      </c>
    </row>
    <row r="26" spans="1:10" hidden="1" x14ac:dyDescent="0.2">
      <c r="A26" s="91" t="s">
        <v>138</v>
      </c>
      <c r="B26" s="72"/>
      <c r="C26" s="121"/>
      <c r="D26" s="72"/>
      <c r="E26" s="72"/>
      <c r="F26" s="93" t="str">
        <f>'Eröffnungs-Bilanz'!D9</f>
        <v>Verbindlichkeiten aus LuL</v>
      </c>
      <c r="G26" s="95" t="str">
        <f>'Eröffnungs-Bilanz'!E9</f>
        <v>4400</v>
      </c>
      <c r="H26" s="73"/>
      <c r="I26" s="73">
        <f>H25</f>
        <v>1481.81</v>
      </c>
      <c r="J26" s="94" t="str">
        <f>J25</f>
        <v>Verbindlichkeiten aus LuL</v>
      </c>
    </row>
    <row r="27" spans="1:10" hidden="1" x14ac:dyDescent="0.2">
      <c r="A27" s="91" t="s">
        <v>142</v>
      </c>
      <c r="B27" s="75"/>
      <c r="C27" s="122"/>
      <c r="D27" s="75"/>
      <c r="E27" s="75"/>
      <c r="F27" s="96" t="s">
        <v>17</v>
      </c>
      <c r="G27" s="97" t="s">
        <v>78</v>
      </c>
      <c r="H27" s="76">
        <f>'Eröffnungs-Bilanz'!F11</f>
        <v>0</v>
      </c>
      <c r="I27" s="76"/>
      <c r="J27" s="98"/>
    </row>
    <row r="28" spans="1:10" hidden="1" x14ac:dyDescent="0.2">
      <c r="A28" s="92"/>
      <c r="B28" s="75"/>
      <c r="C28" s="122"/>
      <c r="D28" s="75"/>
      <c r="E28" s="75"/>
      <c r="F28" s="96" t="s">
        <v>135</v>
      </c>
      <c r="G28" s="97" t="s">
        <v>134</v>
      </c>
      <c r="H28" s="76"/>
      <c r="I28" s="76">
        <f>H27</f>
        <v>0</v>
      </c>
      <c r="J28" s="98"/>
    </row>
    <row r="29" spans="1:10" hidden="1" x14ac:dyDescent="0.2">
      <c r="A29" s="126"/>
      <c r="B29" s="71"/>
      <c r="C29" s="121"/>
      <c r="D29" s="72"/>
      <c r="E29" s="72"/>
      <c r="F29" s="93" t="str">
        <f>Kontenrahmen!B64</f>
        <v>EBK</v>
      </c>
      <c r="G29" s="95" t="str">
        <f>Kontenrahmen!A64</f>
        <v>8000</v>
      </c>
      <c r="H29" s="73">
        <f>'Eröffnungs-Bilanz'!F10</f>
        <v>0</v>
      </c>
      <c r="I29" s="73"/>
      <c r="J29" s="94" t="str">
        <f>F30</f>
        <v>Umsatzsteuer</v>
      </c>
    </row>
    <row r="30" spans="1:10" hidden="1" x14ac:dyDescent="0.2">
      <c r="A30" s="91" t="s">
        <v>55</v>
      </c>
      <c r="B30" s="71"/>
      <c r="C30" s="121"/>
      <c r="D30" s="72"/>
      <c r="E30" s="72"/>
      <c r="F30" s="93" t="str">
        <f>'Eröffnungs-Bilanz'!D10</f>
        <v>Umsatzsteuer</v>
      </c>
      <c r="G30" s="95" t="str">
        <f>'Eröffnungs-Bilanz'!E10</f>
        <v>4800</v>
      </c>
      <c r="H30" s="73"/>
      <c r="I30" s="73">
        <f>'Eröffnungs-Bilanz'!F10</f>
        <v>0</v>
      </c>
      <c r="J30" s="94" t="str">
        <f>J29</f>
        <v>Umsatzsteuer</v>
      </c>
    </row>
    <row r="31" spans="1:10" hidden="1" x14ac:dyDescent="0.2">
      <c r="A31" s="91" t="s">
        <v>121</v>
      </c>
      <c r="B31" s="71"/>
      <c r="C31" s="121"/>
      <c r="D31" s="72"/>
      <c r="E31" s="72"/>
      <c r="F31" s="93" t="s">
        <v>17</v>
      </c>
      <c r="G31" s="95" t="s">
        <v>78</v>
      </c>
      <c r="H31" s="73"/>
      <c r="I31" s="73"/>
      <c r="J31" s="130"/>
    </row>
    <row r="32" spans="1:10" hidden="1" x14ac:dyDescent="0.2">
      <c r="A32" s="91"/>
      <c r="B32" s="71"/>
      <c r="C32" s="121"/>
      <c r="D32" s="72"/>
      <c r="E32" s="72"/>
      <c r="F32" s="93" t="s">
        <v>144</v>
      </c>
      <c r="G32" s="95" t="s">
        <v>142</v>
      </c>
      <c r="H32" s="73"/>
      <c r="I32" s="73"/>
      <c r="J32" s="130"/>
    </row>
    <row r="33" spans="1:14" hidden="1" x14ac:dyDescent="0.2">
      <c r="A33" s="91"/>
      <c r="B33" s="121"/>
      <c r="C33" s="121"/>
      <c r="D33" s="121"/>
      <c r="E33" s="121"/>
      <c r="F33" s="121" t="str">
        <f>F29</f>
        <v>EBK</v>
      </c>
      <c r="G33" s="95">
        <v>8000</v>
      </c>
      <c r="H33" s="73">
        <f>'Eröffnungs-Bilanz'!F12</f>
        <v>0</v>
      </c>
      <c r="I33" s="121"/>
      <c r="J33" s="130"/>
    </row>
    <row r="34" spans="1:14" hidden="1" x14ac:dyDescent="0.2">
      <c r="A34" s="91"/>
      <c r="B34" s="121"/>
      <c r="C34" s="121"/>
      <c r="D34" s="121"/>
      <c r="E34" s="121"/>
      <c r="F34" s="121" t="str">
        <f>Kontenrahmen!B24</f>
        <v>Verbindlichkeiten gegenüber Sozialversicherungsträgern</v>
      </c>
      <c r="G34" s="95">
        <v>4840</v>
      </c>
      <c r="H34" s="121"/>
      <c r="I34" s="73">
        <f>H33</f>
        <v>0</v>
      </c>
      <c r="J34" s="130"/>
    </row>
    <row r="35" spans="1:14" x14ac:dyDescent="0.2">
      <c r="A35" s="91"/>
      <c r="B35" s="77" t="s">
        <v>124</v>
      </c>
      <c r="C35" s="123"/>
      <c r="D35" s="78"/>
      <c r="E35" s="78"/>
      <c r="F35" s="78"/>
      <c r="G35" s="115"/>
      <c r="H35" s="79"/>
      <c r="I35" s="79"/>
      <c r="J35" s="99"/>
    </row>
    <row r="36" spans="1:14" x14ac:dyDescent="0.2">
      <c r="A36" s="92"/>
      <c r="B36" s="90">
        <v>1</v>
      </c>
      <c r="C36" s="137">
        <v>42354</v>
      </c>
      <c r="D36" s="90">
        <v>12</v>
      </c>
      <c r="E36" s="90" t="s">
        <v>152</v>
      </c>
      <c r="F36" s="90" t="str">
        <f>IF(ISERROR(VLOOKUP(G36,Kontenrahmen!$A$1:$B$68,2)),"",VLOOKUP(G36,Kontenrahmen!$A$1:$B$68,2))</f>
        <v>Sparkasse Aachen</v>
      </c>
      <c r="G36" s="85" t="s">
        <v>44</v>
      </c>
      <c r="H36" s="86">
        <v>15634.91</v>
      </c>
      <c r="I36" s="86"/>
      <c r="J36" s="87"/>
      <c r="K36" s="139">
        <f>SUM(H36:H38)-SUM(I36:I38)</f>
        <v>0</v>
      </c>
      <c r="L36" s="140" t="str">
        <f>IF(G36&lt;&gt;"",IF(G36="2280","Wareneingang",IF(G36="2400","Warenausgang",IF(G36="2800","Zahlungseingang",IF(G36="4400","Zahlungsausgang","andere")))),"")</f>
        <v>Zahlungseingang</v>
      </c>
      <c r="M36" s="140"/>
      <c r="N36" s="141" t="str">
        <f>IF(L36&lt;&gt;"",E36,"")</f>
        <v>1002 / 2015</v>
      </c>
    </row>
    <row r="37" spans="1:14" x14ac:dyDescent="0.2">
      <c r="A37" s="91" t="s">
        <v>128</v>
      </c>
      <c r="B37" s="90">
        <v>1</v>
      </c>
      <c r="C37" s="137">
        <v>42354</v>
      </c>
      <c r="D37" s="90">
        <v>12</v>
      </c>
      <c r="E37" s="90" t="s">
        <v>152</v>
      </c>
      <c r="F37" s="90" t="str">
        <f>IF(ISERROR(VLOOKUP(G37,Kontenrahmen!$A$1:$B$68,2)),"",VLOOKUP(G37,Kontenrahmen!$A$1:$B$68,2))</f>
        <v>Forderungen aus LuL</v>
      </c>
      <c r="G37" s="85" t="s">
        <v>42</v>
      </c>
      <c r="H37" s="86"/>
      <c r="I37" s="86">
        <v>15634.91</v>
      </c>
      <c r="J37" s="87"/>
      <c r="K37" s="142"/>
      <c r="L37" s="143"/>
      <c r="M37" s="143"/>
      <c r="N37" s="144"/>
    </row>
    <row r="38" spans="1:14" x14ac:dyDescent="0.2">
      <c r="A38" s="91" t="s">
        <v>57</v>
      </c>
      <c r="B38" s="90">
        <v>1</v>
      </c>
      <c r="C38" s="137">
        <v>42354</v>
      </c>
      <c r="D38" s="90">
        <v>12</v>
      </c>
      <c r="E38" s="90" t="s">
        <v>152</v>
      </c>
      <c r="F38" s="90" t="str">
        <f>IF(ISERROR(VLOOKUP(G38,Kontenrahmen!$A$1:$B$68,2)),"",VLOOKUP(G38,Kontenrahmen!$A$1:$B$68,2))</f>
        <v/>
      </c>
      <c r="G38" s="85"/>
      <c r="H38" s="86"/>
      <c r="I38" s="86"/>
      <c r="J38" s="112"/>
      <c r="K38" s="145"/>
      <c r="L38" s="146" t="str">
        <f t="shared" ref="L38" si="0">IF(G38&lt;&gt;"",IF(G38="2280","Wareneingang",IF(G38="2400","Warenausgang",IF(G38="2800","Zahlungseingang","Zahlungsausgang"))),"")</f>
        <v/>
      </c>
      <c r="M38" s="146"/>
      <c r="N38" s="147"/>
    </row>
    <row r="39" spans="1:14" x14ac:dyDescent="0.2">
      <c r="A39" s="91" t="s">
        <v>58</v>
      </c>
      <c r="B39" s="108">
        <v>2</v>
      </c>
      <c r="C39" s="138">
        <v>42354</v>
      </c>
      <c r="D39" s="108">
        <v>5</v>
      </c>
      <c r="E39" s="108" t="s">
        <v>152</v>
      </c>
      <c r="F39" s="108" t="str">
        <f>IF(ISERROR(VLOOKUP(G39,Kontenrahmen!$A$1:$B$68,2)),"",VLOOKUP(G39,Kontenrahmen!$A$1:$B$68,2))</f>
        <v>Forderungen aus LuL</v>
      </c>
      <c r="G39" s="132" t="s">
        <v>42</v>
      </c>
      <c r="H39" s="88">
        <f>H36</f>
        <v>15634.91</v>
      </c>
      <c r="I39" s="88"/>
      <c r="J39" s="89"/>
      <c r="K39" s="139">
        <f t="shared" ref="K39" si="1">SUM(H39:H41)-SUM(I39:I41)</f>
        <v>0</v>
      </c>
      <c r="L39" s="140" t="str">
        <f t="shared" ref="L39" si="2">IF(G39&lt;&gt;"",IF(G39="2280","Wareneingang",IF(G39="2400","Warenausgang",IF(G39="2800","Zahlungseingang",IF(G39="4400","Zahlungsausgang","andere")))),"")</f>
        <v>Warenausgang</v>
      </c>
      <c r="M39" s="140"/>
      <c r="N39" s="141" t="str">
        <f t="shared" ref="N39" si="3">IF(L39&lt;&gt;"",E39,"")</f>
        <v>1002 / 2015</v>
      </c>
    </row>
    <row r="40" spans="1:14" x14ac:dyDescent="0.2">
      <c r="A40" s="91" t="s">
        <v>60</v>
      </c>
      <c r="B40" s="108">
        <v>2</v>
      </c>
      <c r="C40" s="138">
        <v>42354</v>
      </c>
      <c r="D40" s="108">
        <v>5</v>
      </c>
      <c r="E40" s="108" t="s">
        <v>152</v>
      </c>
      <c r="F40" s="108" t="str">
        <f>IF(ISERROR(VLOOKUP(G40,Kontenrahmen!$A$1:$B$68,2)),"",VLOOKUP(G40,Kontenrahmen!$A$1:$B$68,2))</f>
        <v>Umsatzsteuer</v>
      </c>
      <c r="G40" s="132" t="s">
        <v>53</v>
      </c>
      <c r="H40" s="88"/>
      <c r="I40" s="88">
        <f>H36/1.19*0.19</f>
        <v>2496.3301680672271</v>
      </c>
      <c r="J40" s="89"/>
      <c r="K40" s="142"/>
      <c r="L40" s="143"/>
      <c r="M40" s="143"/>
      <c r="N40" s="144"/>
    </row>
    <row r="41" spans="1:14" x14ac:dyDescent="0.2">
      <c r="A41" s="91" t="s">
        <v>62</v>
      </c>
      <c r="B41" s="108">
        <v>2</v>
      </c>
      <c r="C41" s="138">
        <v>42354</v>
      </c>
      <c r="D41" s="108">
        <v>5</v>
      </c>
      <c r="E41" s="108" t="s">
        <v>152</v>
      </c>
      <c r="F41" s="108" t="str">
        <f>IF(ISERROR(VLOOKUP(G41,Kontenrahmen!$A$1:$B$68,2)),"",VLOOKUP(G41,Kontenrahmen!$A$1:$B$68,2))</f>
        <v>Umsatzerlöse für Waren</v>
      </c>
      <c r="G41" s="132" t="s">
        <v>55</v>
      </c>
      <c r="H41" s="88"/>
      <c r="I41" s="88">
        <f>H39/1.19*1</f>
        <v>13138.579831932773</v>
      </c>
      <c r="J41" s="113"/>
      <c r="K41" s="145"/>
      <c r="L41" s="146"/>
      <c r="M41" s="146"/>
      <c r="N41" s="147"/>
    </row>
    <row r="42" spans="1:14" x14ac:dyDescent="0.2">
      <c r="A42" s="91" t="s">
        <v>132</v>
      </c>
      <c r="B42" s="90">
        <v>3</v>
      </c>
      <c r="C42" s="137">
        <v>42354</v>
      </c>
      <c r="D42" s="90">
        <v>14</v>
      </c>
      <c r="E42" s="90">
        <v>1</v>
      </c>
      <c r="F42" s="90" t="str">
        <f>IF(ISERROR(VLOOKUP(G42,Kontenrahmen!$A$1:$B$68,2)),"",VLOOKUP(G42,Kontenrahmen!$A$1:$B$68,2))</f>
        <v>Warenbestand</v>
      </c>
      <c r="G42" s="85" t="s">
        <v>40</v>
      </c>
      <c r="H42" s="86">
        <f>I44/1.19*1</f>
        <v>5134.9831932773113</v>
      </c>
      <c r="I42" s="86"/>
      <c r="J42" s="87"/>
      <c r="K42" s="139">
        <f t="shared" ref="K42" si="4">SUM(H42:H44)-SUM(I42:I44)</f>
        <v>0</v>
      </c>
      <c r="L42" s="140" t="str">
        <f t="shared" ref="L42" si="5">IF(G42&lt;&gt;"",IF(G42="2280","Wareneingang",IF(G42="2400","Warenausgang",IF(G42="2800","Zahlungseingang",IF(G42="4400","Zahlungsausgang","andere")))),"")</f>
        <v>Wareneingang</v>
      </c>
      <c r="M42" s="140"/>
      <c r="N42" s="141">
        <f t="shared" ref="N42" si="6">IF(L42&lt;&gt;"",E42,"")</f>
        <v>1</v>
      </c>
    </row>
    <row r="43" spans="1:14" x14ac:dyDescent="0.2">
      <c r="A43" s="91" t="s">
        <v>140</v>
      </c>
      <c r="B43" s="90">
        <v>3</v>
      </c>
      <c r="C43" s="137">
        <v>42354</v>
      </c>
      <c r="D43" s="90">
        <v>14</v>
      </c>
      <c r="E43" s="90">
        <v>1</v>
      </c>
      <c r="F43" s="90" t="str">
        <f>IF(ISERROR(VLOOKUP(G43,Kontenrahmen!$A$1:$B$68,2)),"",VLOOKUP(G43,Kontenrahmen!$A$1:$B$68,2))</f>
        <v>Vorsteuer</v>
      </c>
      <c r="G43" s="85" t="s">
        <v>126</v>
      </c>
      <c r="H43" s="86">
        <f>I44-H42</f>
        <v>975.64680672268878</v>
      </c>
      <c r="I43" s="86"/>
      <c r="J43" s="87"/>
      <c r="K43" s="142"/>
      <c r="L43" s="143"/>
      <c r="M43" s="143"/>
      <c r="N43" s="144"/>
    </row>
    <row r="44" spans="1:14" x14ac:dyDescent="0.2">
      <c r="A44" s="91" t="s">
        <v>64</v>
      </c>
      <c r="B44" s="90">
        <v>3</v>
      </c>
      <c r="C44" s="137">
        <v>42354</v>
      </c>
      <c r="D44" s="90">
        <v>14</v>
      </c>
      <c r="E44" s="90">
        <v>1</v>
      </c>
      <c r="F44" s="90" t="str">
        <f>IF(ISERROR(VLOOKUP(G44,Kontenrahmen!$A$1:$B$68,2)),"",VLOOKUP(G44,Kontenrahmen!$A$1:$B$68,2))</f>
        <v>Verbindlichkeiten aus LuL</v>
      </c>
      <c r="G44" s="85" t="s">
        <v>51</v>
      </c>
      <c r="H44" s="86"/>
      <c r="I44" s="86">
        <f>H45</f>
        <v>6110.63</v>
      </c>
      <c r="J44" s="112"/>
      <c r="K44" s="145"/>
      <c r="L44" s="146"/>
      <c r="M44" s="146"/>
      <c r="N44" s="147"/>
    </row>
    <row r="45" spans="1:14" x14ac:dyDescent="0.2">
      <c r="A45" s="91" t="s">
        <v>66</v>
      </c>
      <c r="B45" s="108">
        <v>4</v>
      </c>
      <c r="C45" s="138">
        <v>42354</v>
      </c>
      <c r="D45" s="108">
        <v>15</v>
      </c>
      <c r="E45" s="108">
        <v>1</v>
      </c>
      <c r="F45" s="108" t="str">
        <f>IF(ISERROR(VLOOKUP(G45,Kontenrahmen!$A$1:$B$68,2)),"",VLOOKUP(G45,Kontenrahmen!$A$1:$B$68,2))</f>
        <v>Verbindlichkeiten aus LuL</v>
      </c>
      <c r="G45" s="132" t="s">
        <v>51</v>
      </c>
      <c r="H45" s="88">
        <v>6110.63</v>
      </c>
      <c r="I45" s="88"/>
      <c r="J45" s="89"/>
      <c r="K45" s="139">
        <f t="shared" ref="K45" si="7">SUM(H45:H47)-SUM(I45:I47)</f>
        <v>0</v>
      </c>
      <c r="L45" s="140" t="str">
        <f t="shared" ref="L45" si="8">IF(G45&lt;&gt;"",IF(G45="2280","Wareneingang",IF(G45="2400","Warenausgang",IF(G45="2800","Zahlungseingang",IF(G45="4400","Zahlungsausgang","andere")))),"")</f>
        <v>Zahlungsausgang</v>
      </c>
      <c r="M45" s="140"/>
      <c r="N45" s="141">
        <f t="shared" ref="N45" si="9">IF(L45&lt;&gt;"",E45,"")</f>
        <v>1</v>
      </c>
    </row>
    <row r="46" spans="1:14" x14ac:dyDescent="0.2">
      <c r="A46" s="91" t="s">
        <v>68</v>
      </c>
      <c r="B46" s="108">
        <v>4</v>
      </c>
      <c r="C46" s="138">
        <v>42354</v>
      </c>
      <c r="D46" s="108">
        <v>15</v>
      </c>
      <c r="E46" s="108">
        <v>1</v>
      </c>
      <c r="F46" s="108" t="str">
        <f>IF(ISERROR(VLOOKUP(G46,Kontenrahmen!$A$1:$B$68,2)),"",VLOOKUP(G46,Kontenrahmen!$A$1:$B$68,2))</f>
        <v>Sparkasse Aachen</v>
      </c>
      <c r="G46" s="132" t="s">
        <v>44</v>
      </c>
      <c r="H46" s="88"/>
      <c r="I46" s="88">
        <f>H45</f>
        <v>6110.63</v>
      </c>
      <c r="J46" s="89"/>
      <c r="K46" s="142"/>
      <c r="L46" s="143"/>
      <c r="M46" s="143"/>
      <c r="N46" s="144"/>
    </row>
    <row r="47" spans="1:14" x14ac:dyDescent="0.2">
      <c r="A47" s="91" t="s">
        <v>69</v>
      </c>
      <c r="B47" s="108">
        <v>4</v>
      </c>
      <c r="C47" s="138">
        <v>42354</v>
      </c>
      <c r="D47" s="108">
        <v>15</v>
      </c>
      <c r="E47" s="108">
        <v>1</v>
      </c>
      <c r="F47" s="108" t="str">
        <f>IF(ISERROR(VLOOKUP(G47,Kontenrahmen!$A$1:$B$68,2)),"",VLOOKUP(G47,Kontenrahmen!$A$1:$B$68,2))</f>
        <v/>
      </c>
      <c r="G47" s="132"/>
      <c r="H47" s="88"/>
      <c r="I47" s="88"/>
      <c r="J47" s="113"/>
      <c r="K47" s="145"/>
      <c r="L47" s="146"/>
      <c r="M47" s="146"/>
      <c r="N47" s="147"/>
    </row>
    <row r="48" spans="1:14" x14ac:dyDescent="0.2">
      <c r="A48" s="91" t="s">
        <v>70</v>
      </c>
      <c r="B48" s="90">
        <v>5</v>
      </c>
      <c r="C48" s="137">
        <v>42355</v>
      </c>
      <c r="D48" s="90">
        <v>24</v>
      </c>
      <c r="E48" s="90" t="s">
        <v>153</v>
      </c>
      <c r="F48" s="90" t="str">
        <f>IF(ISERROR(VLOOKUP(G48,Kontenrahmen!$A$1:$B$68,2)),"",VLOOKUP(G48,Kontenrahmen!$A$1:$B$68,2))</f>
        <v>Forderungen aus LuL</v>
      </c>
      <c r="G48" s="85" t="s">
        <v>42</v>
      </c>
      <c r="H48" s="86">
        <v>9962.2800000000007</v>
      </c>
      <c r="I48" s="86"/>
      <c r="J48" s="87"/>
      <c r="K48" s="139">
        <f t="shared" ref="K48" si="10">SUM(H48:H50)-SUM(I48:I50)</f>
        <v>0</v>
      </c>
      <c r="L48" s="140" t="str">
        <f t="shared" ref="L48" si="11">IF(G48&lt;&gt;"",IF(G48="2280","Wareneingang",IF(G48="2400","Warenausgang",IF(G48="2800","Zahlungseingang",IF(G48="4400","Zahlungsausgang","andere")))),"")</f>
        <v>Warenausgang</v>
      </c>
      <c r="M48" s="140"/>
      <c r="N48" s="141" t="str">
        <f t="shared" ref="N48" si="12">IF(L48&lt;&gt;"",E48,"")</f>
        <v>1004 / 2015</v>
      </c>
    </row>
    <row r="49" spans="1:14" x14ac:dyDescent="0.2">
      <c r="A49" s="91" t="s">
        <v>71</v>
      </c>
      <c r="B49" s="90">
        <v>5</v>
      </c>
      <c r="C49" s="137">
        <v>42355</v>
      </c>
      <c r="D49" s="90">
        <v>24</v>
      </c>
      <c r="E49" s="90" t="s">
        <v>153</v>
      </c>
      <c r="F49" s="90" t="str">
        <f>IF(ISERROR(VLOOKUP(G49,Kontenrahmen!$A$1:$B$68,2)),"",VLOOKUP(G49,Kontenrahmen!$A$1:$B$68,2))</f>
        <v>Umsatzsteuer</v>
      </c>
      <c r="G49" s="85" t="s">
        <v>53</v>
      </c>
      <c r="H49" s="86"/>
      <c r="I49" s="86">
        <v>1590.62</v>
      </c>
      <c r="J49" s="87"/>
      <c r="K49" s="142"/>
      <c r="L49" s="143"/>
      <c r="M49" s="143"/>
      <c r="N49" s="144"/>
    </row>
    <row r="50" spans="1:14" x14ac:dyDescent="0.2">
      <c r="A50" s="91" t="s">
        <v>72</v>
      </c>
      <c r="B50" s="90">
        <v>5</v>
      </c>
      <c r="C50" s="137">
        <v>42355</v>
      </c>
      <c r="D50" s="90">
        <v>24</v>
      </c>
      <c r="E50" s="90" t="s">
        <v>153</v>
      </c>
      <c r="F50" s="90" t="str">
        <f>IF(ISERROR(VLOOKUP(G50,Kontenrahmen!$A$1:$B$68,2)),"",VLOOKUP(G50,Kontenrahmen!$A$1:$B$68,2))</f>
        <v>Umsatzerlöse für Waren</v>
      </c>
      <c r="G50" s="85" t="s">
        <v>55</v>
      </c>
      <c r="H50" s="86"/>
      <c r="I50" s="86">
        <v>8371.66</v>
      </c>
      <c r="J50" s="112"/>
      <c r="K50" s="145"/>
      <c r="L50" s="146"/>
      <c r="M50" s="146"/>
      <c r="N50" s="147"/>
    </row>
    <row r="51" spans="1:14" x14ac:dyDescent="0.2">
      <c r="A51" s="91" t="s">
        <v>90</v>
      </c>
      <c r="B51" s="108">
        <v>6</v>
      </c>
      <c r="C51" s="138">
        <v>42355</v>
      </c>
      <c r="D51" s="108">
        <v>24</v>
      </c>
      <c r="E51" s="108" t="s">
        <v>153</v>
      </c>
      <c r="F51" s="108" t="str">
        <f>IF(ISERROR(VLOOKUP(G51,Kontenrahmen!$A$1:$B$68,2)),"",VLOOKUP(G51,Kontenrahmen!$A$1:$B$68,2))</f>
        <v>Sparkasse Aachen</v>
      </c>
      <c r="G51" s="132" t="s">
        <v>44</v>
      </c>
      <c r="H51" s="88">
        <v>9962.2800000000007</v>
      </c>
      <c r="I51" s="88"/>
      <c r="J51" s="89"/>
      <c r="K51" s="139">
        <f t="shared" ref="K51" si="13">SUM(H51:H53)-SUM(I51:I53)</f>
        <v>0</v>
      </c>
      <c r="L51" s="140" t="str">
        <f t="shared" ref="L51" si="14">IF(G51&lt;&gt;"",IF(G51="2280","Wareneingang",IF(G51="2400","Warenausgang",IF(G51="2800","Zahlungseingang",IF(G51="4400","Zahlungsausgang","andere")))),"")</f>
        <v>Zahlungseingang</v>
      </c>
      <c r="M51" s="140"/>
      <c r="N51" s="141" t="str">
        <f t="shared" ref="N51" si="15">IF(L51&lt;&gt;"",E51,"")</f>
        <v>1004 / 2015</v>
      </c>
    </row>
    <row r="52" spans="1:14" x14ac:dyDescent="0.2">
      <c r="A52" s="91" t="s">
        <v>92</v>
      </c>
      <c r="B52" s="108">
        <v>6</v>
      </c>
      <c r="C52" s="138">
        <v>42355</v>
      </c>
      <c r="D52" s="108">
        <v>24</v>
      </c>
      <c r="E52" s="108" t="s">
        <v>153</v>
      </c>
      <c r="F52" s="108" t="str">
        <f>IF(ISERROR(VLOOKUP(G52,Kontenrahmen!$A$1:$B$68,2)),"",VLOOKUP(G52,Kontenrahmen!$A$1:$B$68,2))</f>
        <v>Forderungen aus LuL</v>
      </c>
      <c r="G52" s="132" t="s">
        <v>42</v>
      </c>
      <c r="H52" s="88"/>
      <c r="I52" s="88">
        <v>9962.2800000000007</v>
      </c>
      <c r="J52" s="89"/>
      <c r="K52" s="142"/>
      <c r="L52" s="143"/>
      <c r="M52" s="143"/>
      <c r="N52" s="144"/>
    </row>
    <row r="53" spans="1:14" x14ac:dyDescent="0.2">
      <c r="A53" s="91" t="s">
        <v>95</v>
      </c>
      <c r="B53" s="108">
        <v>6</v>
      </c>
      <c r="C53" s="138">
        <v>42355</v>
      </c>
      <c r="D53" s="108">
        <v>24</v>
      </c>
      <c r="E53" s="108" t="s">
        <v>153</v>
      </c>
      <c r="F53" s="108" t="str">
        <f>IF(ISERROR(VLOOKUP(G53,Kontenrahmen!$A$1:$B$68,2)),"",VLOOKUP(G53,Kontenrahmen!$A$1:$B$68,2))</f>
        <v/>
      </c>
      <c r="G53" s="132"/>
      <c r="H53" s="88"/>
      <c r="I53" s="88"/>
      <c r="J53" s="113"/>
      <c r="K53" s="145"/>
      <c r="L53" s="146" t="str">
        <f t="shared" ref="L53" si="16">IF(G53&lt;&gt;"",IF(G53="2280","Wareneingang",IF(G53="2400","Warenausgang",IF(G53="2800","Zahlungseingang","Zahlungsausgang"))),"")</f>
        <v/>
      </c>
      <c r="M53" s="146"/>
      <c r="N53" s="147"/>
    </row>
    <row r="54" spans="1:14" x14ac:dyDescent="0.2">
      <c r="A54" s="91" t="s">
        <v>96</v>
      </c>
      <c r="B54" s="90">
        <v>7</v>
      </c>
      <c r="C54" s="137">
        <v>42355</v>
      </c>
      <c r="D54" s="90">
        <v>17</v>
      </c>
      <c r="E54" s="90" t="s">
        <v>154</v>
      </c>
      <c r="F54" s="90" t="str">
        <f>IF(ISERROR(VLOOKUP(G54,Kontenrahmen!$A$1:$B$68,2)),"",VLOOKUP(G54,Kontenrahmen!$A$1:$B$68,2))</f>
        <v>Forderungen aus LuL</v>
      </c>
      <c r="G54" s="85" t="s">
        <v>42</v>
      </c>
      <c r="H54" s="86">
        <v>24542.86</v>
      </c>
      <c r="I54" s="86"/>
      <c r="J54" s="87"/>
      <c r="K54" s="139">
        <f t="shared" ref="K54" si="17">SUM(H54:H56)-SUM(I54:I56)</f>
        <v>0</v>
      </c>
      <c r="L54" s="140" t="str">
        <f t="shared" ref="L54" si="18">IF(G54&lt;&gt;"",IF(G54="2280","Wareneingang",IF(G54="2400","Warenausgang",IF(G54="2800","Zahlungseingang",IF(G54="4400","Zahlungsausgang","andere")))),"")</f>
        <v>Warenausgang</v>
      </c>
      <c r="M54" s="140"/>
      <c r="N54" s="141" t="str">
        <f t="shared" ref="N54" si="19">IF(L54&lt;&gt;"",E54,"")</f>
        <v>1003 / 2015</v>
      </c>
    </row>
    <row r="55" spans="1:14" x14ac:dyDescent="0.2">
      <c r="A55" s="91" t="s">
        <v>97</v>
      </c>
      <c r="B55" s="90">
        <v>7</v>
      </c>
      <c r="C55" s="137">
        <v>42355</v>
      </c>
      <c r="D55" s="90">
        <v>17</v>
      </c>
      <c r="E55" s="90" t="s">
        <v>154</v>
      </c>
      <c r="F55" s="90" t="str">
        <f>IF(ISERROR(VLOOKUP(G55,Kontenrahmen!$A$1:$B$68,2)),"",VLOOKUP(G55,Kontenrahmen!$A$1:$B$68,2))</f>
        <v>Umsatzsteuer</v>
      </c>
      <c r="G55" s="85" t="s">
        <v>53</v>
      </c>
      <c r="H55" s="86"/>
      <c r="I55" s="86">
        <v>3918.61</v>
      </c>
      <c r="J55" s="112"/>
      <c r="K55" s="142"/>
      <c r="L55" s="143"/>
      <c r="M55" s="143"/>
      <c r="N55" s="144"/>
    </row>
    <row r="56" spans="1:14" x14ac:dyDescent="0.2">
      <c r="A56" s="91" t="s">
        <v>98</v>
      </c>
      <c r="B56" s="90">
        <v>7</v>
      </c>
      <c r="C56" s="137">
        <v>42355</v>
      </c>
      <c r="D56" s="90">
        <v>17</v>
      </c>
      <c r="E56" s="90" t="s">
        <v>154</v>
      </c>
      <c r="F56" s="90" t="str">
        <f>IF(ISERROR(VLOOKUP(G56,Kontenrahmen!$A$1:$B$68,2)),"",VLOOKUP(G56,Kontenrahmen!$A$1:$B$68,2))</f>
        <v>Umsatzerlöse für Waren</v>
      </c>
      <c r="G56" s="85" t="s">
        <v>55</v>
      </c>
      <c r="H56" s="86"/>
      <c r="I56" s="86">
        <v>20624.25</v>
      </c>
      <c r="J56" s="112"/>
      <c r="K56" s="145"/>
      <c r="L56" s="146"/>
      <c r="M56" s="146"/>
      <c r="N56" s="147"/>
    </row>
    <row r="57" spans="1:14" x14ac:dyDescent="0.2">
      <c r="A57" s="91" t="s">
        <v>99</v>
      </c>
      <c r="B57" s="108">
        <v>8</v>
      </c>
      <c r="C57" s="138">
        <v>42355</v>
      </c>
      <c r="D57" s="108">
        <v>17</v>
      </c>
      <c r="E57" s="108" t="s">
        <v>154</v>
      </c>
      <c r="F57" s="108" t="str">
        <f>IF(ISERROR(VLOOKUP(G57,Kontenrahmen!$A$1:$B$68,2)),"",VLOOKUP(G57,Kontenrahmen!$A$1:$B$68,2))</f>
        <v>Sparkasse Aachen</v>
      </c>
      <c r="G57" s="132" t="s">
        <v>44</v>
      </c>
      <c r="H57" s="88">
        <v>24542.86</v>
      </c>
      <c r="I57" s="88"/>
      <c r="J57" s="89"/>
      <c r="K57" s="139">
        <f t="shared" ref="K57" si="20">SUM(H57:H59)-SUM(I57:I59)</f>
        <v>0</v>
      </c>
      <c r="L57" s="140" t="str">
        <f t="shared" ref="L57" si="21">IF(G57&lt;&gt;"",IF(G57="2280","Wareneingang",IF(G57="2400","Warenausgang",IF(G57="2800","Zahlungseingang",IF(G57="4400","Zahlungsausgang","andere")))),"")</f>
        <v>Zahlungseingang</v>
      </c>
      <c r="M57" s="140"/>
      <c r="N57" s="141" t="str">
        <f t="shared" ref="N57" si="22">IF(L57&lt;&gt;"",E57,"")</f>
        <v>1003 / 2015</v>
      </c>
    </row>
    <row r="58" spans="1:14" x14ac:dyDescent="0.2">
      <c r="A58" s="91" t="s">
        <v>100</v>
      </c>
      <c r="B58" s="108">
        <v>8</v>
      </c>
      <c r="C58" s="138">
        <v>42355</v>
      </c>
      <c r="D58" s="108">
        <v>17</v>
      </c>
      <c r="E58" s="108" t="s">
        <v>154</v>
      </c>
      <c r="F58" s="108" t="str">
        <f>IF(ISERROR(VLOOKUP(G58,Kontenrahmen!$A$1:$B$68,2)),"",VLOOKUP(G58,Kontenrahmen!$A$1:$B$68,2))</f>
        <v>Forderungen aus LuL</v>
      </c>
      <c r="G58" s="132" t="s">
        <v>42</v>
      </c>
      <c r="H58" s="88"/>
      <c r="I58" s="88">
        <v>24542.86</v>
      </c>
      <c r="J58" s="89"/>
      <c r="K58" s="142"/>
      <c r="L58" s="143"/>
      <c r="M58" s="143"/>
      <c r="N58" s="144"/>
    </row>
    <row r="59" spans="1:14" x14ac:dyDescent="0.2">
      <c r="A59" s="91" t="s">
        <v>105</v>
      </c>
      <c r="B59" s="108">
        <v>8</v>
      </c>
      <c r="C59" s="138">
        <v>42355</v>
      </c>
      <c r="D59" s="108">
        <v>17</v>
      </c>
      <c r="E59" s="108" t="s">
        <v>154</v>
      </c>
      <c r="F59" s="108" t="str">
        <f>IF(ISERROR(VLOOKUP(G59,Kontenrahmen!$A$1:$B$68,2)),"",VLOOKUP(G59,Kontenrahmen!$A$1:$B$68,2))</f>
        <v/>
      </c>
      <c r="G59" s="132"/>
      <c r="H59" s="88"/>
      <c r="I59" s="88"/>
      <c r="J59" s="113"/>
      <c r="K59" s="145"/>
      <c r="L59" s="146" t="str">
        <f t="shared" ref="L59" si="23">IF(G59&lt;&gt;"",IF(G59="2280","Wareneingang",IF(G59="2400","Warenausgang",IF(G59="2800","Zahlungseingang","Zahlungsausgang"))),"")</f>
        <v/>
      </c>
      <c r="M59" s="146"/>
      <c r="N59" s="147"/>
    </row>
    <row r="60" spans="1:14" x14ac:dyDescent="0.2">
      <c r="A60" s="91" t="s">
        <v>106</v>
      </c>
      <c r="B60" s="90">
        <v>9</v>
      </c>
      <c r="C60" s="137">
        <v>42355</v>
      </c>
      <c r="D60" s="90">
        <v>17</v>
      </c>
      <c r="E60" s="90" t="s">
        <v>155</v>
      </c>
      <c r="F60" s="90" t="str">
        <f>IF(ISERROR(VLOOKUP(G60,Kontenrahmen!$A$1:$B$68,2)),"",VLOOKUP(G60,Kontenrahmen!$A$1:$B$68,2))</f>
        <v>Forderungen aus LuL</v>
      </c>
      <c r="G60" s="85" t="s">
        <v>42</v>
      </c>
      <c r="H60" s="86">
        <v>9650.83</v>
      </c>
      <c r="I60" s="86"/>
      <c r="J60" s="87"/>
      <c r="K60" s="139">
        <f t="shared" ref="K60" si="24">SUM(H60:H62)-SUM(I60:I62)</f>
        <v>0</v>
      </c>
      <c r="L60" s="140" t="str">
        <f t="shared" ref="L60" si="25">IF(G60&lt;&gt;"",IF(G60="2280","Wareneingang",IF(G60="2400","Warenausgang",IF(G60="2800","Zahlungseingang",IF(G60="4400","Zahlungsausgang","andere")))),"")</f>
        <v>Warenausgang</v>
      </c>
      <c r="M60" s="140"/>
      <c r="N60" s="141" t="str">
        <f t="shared" ref="N60" si="26">IF(L60&lt;&gt;"",E60,"")</f>
        <v>1001 / 2015</v>
      </c>
    </row>
    <row r="61" spans="1:14" x14ac:dyDescent="0.2">
      <c r="A61" s="91" t="s">
        <v>107</v>
      </c>
      <c r="B61" s="90">
        <v>9</v>
      </c>
      <c r="C61" s="137">
        <v>42355</v>
      </c>
      <c r="D61" s="90">
        <v>17</v>
      </c>
      <c r="E61" s="90" t="s">
        <v>155</v>
      </c>
      <c r="F61" s="90" t="str">
        <f>IF(ISERROR(VLOOKUP(G61,Kontenrahmen!$A$1:$B$68,2)),"",VLOOKUP(G61,Kontenrahmen!$A$1:$B$68,2))</f>
        <v>Umsatzsteuer</v>
      </c>
      <c r="G61" s="85" t="s">
        <v>53</v>
      </c>
      <c r="H61" s="86"/>
      <c r="I61" s="86">
        <v>1540.89</v>
      </c>
      <c r="J61" s="87"/>
      <c r="K61" s="142"/>
      <c r="L61" s="143"/>
      <c r="M61" s="143"/>
      <c r="N61" s="144"/>
    </row>
    <row r="62" spans="1:14" x14ac:dyDescent="0.2">
      <c r="A62" s="91" t="s">
        <v>108</v>
      </c>
      <c r="B62" s="90">
        <v>9</v>
      </c>
      <c r="C62" s="137">
        <v>42355</v>
      </c>
      <c r="D62" s="90">
        <v>17</v>
      </c>
      <c r="E62" s="90" t="s">
        <v>155</v>
      </c>
      <c r="F62" s="90" t="str">
        <f>IF(ISERROR(VLOOKUP(G62,Kontenrahmen!$A$1:$B$68,2)),"",VLOOKUP(G62,Kontenrahmen!$A$1:$B$68,2))</f>
        <v>Umsatzerlöse für Waren</v>
      </c>
      <c r="G62" s="85" t="s">
        <v>55</v>
      </c>
      <c r="H62" s="86"/>
      <c r="I62" s="86">
        <v>8109.94</v>
      </c>
      <c r="J62" s="112"/>
      <c r="K62" s="145"/>
      <c r="L62" s="146"/>
      <c r="M62" s="146"/>
      <c r="N62" s="147"/>
    </row>
    <row r="63" spans="1:14" x14ac:dyDescent="0.2">
      <c r="A63" s="91" t="s">
        <v>109</v>
      </c>
      <c r="B63" s="108">
        <v>10</v>
      </c>
      <c r="C63" s="138">
        <v>42355</v>
      </c>
      <c r="D63" s="108">
        <v>17</v>
      </c>
      <c r="E63" s="108" t="s">
        <v>155</v>
      </c>
      <c r="F63" s="108" t="str">
        <f>IF(ISERROR(VLOOKUP(G63,Kontenrahmen!$A$1:$B$68,2)),"",VLOOKUP(G63,Kontenrahmen!$A$1:$B$68,2))</f>
        <v>Sparkasse Aachen</v>
      </c>
      <c r="G63" s="132" t="s">
        <v>44</v>
      </c>
      <c r="H63" s="88">
        <v>9650.83</v>
      </c>
      <c r="I63" s="88"/>
      <c r="J63" s="89"/>
      <c r="K63" s="139">
        <f t="shared" ref="K63" si="27">SUM(H63:H65)-SUM(I63:I65)</f>
        <v>0</v>
      </c>
      <c r="L63" s="140" t="str">
        <f t="shared" ref="L63" si="28">IF(G63&lt;&gt;"",IF(G63="2280","Wareneingang",IF(G63="2400","Warenausgang",IF(G63="2800","Zahlungseingang",IF(G63="4400","Zahlungsausgang","andere")))),"")</f>
        <v>Zahlungseingang</v>
      </c>
      <c r="M63" s="140"/>
      <c r="N63" s="141" t="str">
        <f t="shared" ref="N63" si="29">IF(L63&lt;&gt;"",E63,"")</f>
        <v>1001 / 2015</v>
      </c>
    </row>
    <row r="64" spans="1:14" x14ac:dyDescent="0.2">
      <c r="A64" s="91" t="s">
        <v>110</v>
      </c>
      <c r="B64" s="108">
        <v>10</v>
      </c>
      <c r="C64" s="138">
        <v>42355</v>
      </c>
      <c r="D64" s="108">
        <v>17</v>
      </c>
      <c r="E64" s="108" t="s">
        <v>155</v>
      </c>
      <c r="F64" s="108" t="str">
        <f>IF(ISERROR(VLOOKUP(G64,Kontenrahmen!$A$1:$B$68,2)),"",VLOOKUP(G64,Kontenrahmen!$A$1:$B$68,2))</f>
        <v>Forderungen aus LuL</v>
      </c>
      <c r="G64" s="132" t="s">
        <v>42</v>
      </c>
      <c r="H64" s="88"/>
      <c r="I64" s="88">
        <v>9650.83</v>
      </c>
      <c r="J64" s="89"/>
      <c r="K64" s="142"/>
      <c r="L64" s="143"/>
      <c r="M64" s="143"/>
      <c r="N64" s="144"/>
    </row>
    <row r="65" spans="1:14" x14ac:dyDescent="0.2">
      <c r="A65" s="91" t="s">
        <v>117</v>
      </c>
      <c r="B65" s="108">
        <v>10</v>
      </c>
      <c r="C65" s="138">
        <v>42355</v>
      </c>
      <c r="D65" s="108">
        <v>17</v>
      </c>
      <c r="E65" s="108" t="s">
        <v>155</v>
      </c>
      <c r="F65" s="108" t="str">
        <f>IF(ISERROR(VLOOKUP(G65,Kontenrahmen!$A$1:$B$68,2)),"",VLOOKUP(G65,Kontenrahmen!$A$1:$B$68,2))</f>
        <v/>
      </c>
      <c r="G65" s="132"/>
      <c r="H65" s="88"/>
      <c r="I65" s="88"/>
      <c r="J65" s="113"/>
      <c r="K65" s="145"/>
      <c r="L65" s="146" t="str">
        <f t="shared" ref="L65" si="30">IF(G65&lt;&gt;"",IF(G65="2280","Wareneingang",IF(G65="2400","Warenausgang",IF(G65="2800","Zahlungseingang","Zahlungsausgang"))),"")</f>
        <v/>
      </c>
      <c r="M65" s="146"/>
      <c r="N65" s="147"/>
    </row>
    <row r="66" spans="1:14" x14ac:dyDescent="0.2">
      <c r="A66" s="91" t="s">
        <v>118</v>
      </c>
      <c r="B66" s="90">
        <v>11</v>
      </c>
      <c r="C66" s="137">
        <v>42355</v>
      </c>
      <c r="D66" s="90">
        <v>26</v>
      </c>
      <c r="E66" s="90" t="s">
        <v>156</v>
      </c>
      <c r="F66" s="90" t="str">
        <f>IF(ISERROR(VLOOKUP(G66,Kontenrahmen!$A$1:$B$68,2)),"",VLOOKUP(G66,Kontenrahmen!$A$1:$B$68,2))</f>
        <v>Forderungen aus LuL</v>
      </c>
      <c r="G66" s="85" t="s">
        <v>42</v>
      </c>
      <c r="H66" s="86">
        <v>13027.04</v>
      </c>
      <c r="I66" s="86"/>
      <c r="J66" s="87"/>
      <c r="K66" s="139">
        <f t="shared" ref="K66" si="31">SUM(H66:H68)-SUM(I66:I68)</f>
        <v>0</v>
      </c>
      <c r="L66" s="140" t="str">
        <f t="shared" ref="L66" si="32">IF(G66&lt;&gt;"",IF(G66="2280","Wareneingang",IF(G66="2400","Warenausgang",IF(G66="2800","Zahlungseingang",IF(G66="4400","Zahlungsausgang","andere")))),"")</f>
        <v>Warenausgang</v>
      </c>
      <c r="M66" s="140"/>
      <c r="N66" s="141" t="str">
        <f t="shared" ref="N66" si="33">IF(L66&lt;&gt;"",E66,"")</f>
        <v>1005 / 2015</v>
      </c>
    </row>
    <row r="67" spans="1:14" x14ac:dyDescent="0.2">
      <c r="A67" s="92"/>
      <c r="B67" s="90">
        <v>11</v>
      </c>
      <c r="C67" s="137">
        <v>42355</v>
      </c>
      <c r="D67" s="90">
        <v>26</v>
      </c>
      <c r="E67" s="90" t="s">
        <v>157</v>
      </c>
      <c r="F67" s="90" t="str">
        <f>IF(ISERROR(VLOOKUP(G67,Kontenrahmen!$A$1:$B$68,2)),"",VLOOKUP(G67,Kontenrahmen!$A$1:$B$68,2))</f>
        <v>Umsatzsteuer</v>
      </c>
      <c r="G67" s="85" t="s">
        <v>53</v>
      </c>
      <c r="H67" s="86"/>
      <c r="I67" s="86">
        <v>2079.9499999999998</v>
      </c>
      <c r="J67" s="87"/>
      <c r="K67" s="142"/>
      <c r="L67" s="143"/>
      <c r="M67" s="143"/>
      <c r="N67" s="144"/>
    </row>
    <row r="68" spans="1:14" x14ac:dyDescent="0.2">
      <c r="A68" s="91"/>
      <c r="B68" s="90">
        <v>11</v>
      </c>
      <c r="C68" s="137">
        <v>42355</v>
      </c>
      <c r="D68" s="90">
        <v>26</v>
      </c>
      <c r="E68" s="90" t="s">
        <v>156</v>
      </c>
      <c r="F68" s="90" t="str">
        <f>IF(ISERROR(VLOOKUP(G68,Kontenrahmen!$A$1:$B$68,2)),"",VLOOKUP(G68,Kontenrahmen!$A$1:$B$68,2))</f>
        <v>Umsatzerlöse für Waren</v>
      </c>
      <c r="G68" s="85" t="s">
        <v>55</v>
      </c>
      <c r="H68" s="86"/>
      <c r="I68" s="86">
        <v>10947.09</v>
      </c>
      <c r="J68" s="112"/>
      <c r="K68" s="145"/>
      <c r="L68" s="146"/>
      <c r="M68" s="146"/>
      <c r="N68" s="147"/>
    </row>
    <row r="69" spans="1:14" x14ac:dyDescent="0.2">
      <c r="A69" s="92"/>
      <c r="B69" s="108">
        <v>12</v>
      </c>
      <c r="C69" s="138">
        <v>42355</v>
      </c>
      <c r="D69" s="108">
        <v>37</v>
      </c>
      <c r="E69" s="108" t="s">
        <v>156</v>
      </c>
      <c r="F69" s="108" t="str">
        <f>IF(ISERROR(VLOOKUP(G69,Kontenrahmen!$A$1:$B$68,2)),"",VLOOKUP(G69,Kontenrahmen!$A$1:$B$68,2))</f>
        <v>Sparkasse Aachen</v>
      </c>
      <c r="G69" s="132" t="s">
        <v>44</v>
      </c>
      <c r="H69" s="88">
        <v>13027.04</v>
      </c>
      <c r="I69" s="88"/>
      <c r="J69" s="89"/>
      <c r="K69" s="139">
        <f t="shared" ref="K69" si="34">SUM(H69:H71)-SUM(I69:I71)</f>
        <v>0</v>
      </c>
      <c r="L69" s="140" t="str">
        <f t="shared" ref="L69" si="35">IF(G69&lt;&gt;"",IF(G69="2280","Wareneingang",IF(G69="2400","Warenausgang",IF(G69="2800","Zahlungseingang",IF(G69="4400","Zahlungsausgang","andere")))),"")</f>
        <v>Zahlungseingang</v>
      </c>
      <c r="M69" s="140"/>
      <c r="N69" s="141" t="str">
        <f t="shared" ref="N69" si="36">IF(L69&lt;&gt;"",E69,"")</f>
        <v>1005 / 2015</v>
      </c>
    </row>
    <row r="70" spans="1:14" x14ac:dyDescent="0.2">
      <c r="A70" s="91" t="s">
        <v>78</v>
      </c>
      <c r="B70" s="108">
        <v>12</v>
      </c>
      <c r="C70" s="138">
        <v>42355</v>
      </c>
      <c r="D70" s="108">
        <v>37</v>
      </c>
      <c r="E70" s="108" t="s">
        <v>156</v>
      </c>
      <c r="F70" s="108" t="str">
        <f>IF(ISERROR(VLOOKUP(G70,Kontenrahmen!$A$1:$B$68,2)),"",VLOOKUP(G70,Kontenrahmen!$A$1:$B$68,2))</f>
        <v>Forderungen aus LuL</v>
      </c>
      <c r="G70" s="132" t="s">
        <v>42</v>
      </c>
      <c r="H70" s="88"/>
      <c r="I70" s="88">
        <v>13027.04</v>
      </c>
      <c r="J70" s="89"/>
      <c r="K70" s="142"/>
      <c r="L70" s="143"/>
      <c r="M70" s="143"/>
      <c r="N70" s="144"/>
    </row>
    <row r="71" spans="1:14" x14ac:dyDescent="0.2">
      <c r="A71" s="91" t="s">
        <v>79</v>
      </c>
      <c r="B71" s="108">
        <v>12</v>
      </c>
      <c r="C71" s="138">
        <v>42355</v>
      </c>
      <c r="D71" s="108">
        <v>37</v>
      </c>
      <c r="E71" s="108" t="s">
        <v>156</v>
      </c>
      <c r="F71" s="108" t="str">
        <f>IF(ISERROR(VLOOKUP(G71,Kontenrahmen!$A$1:$B$68,2)),"",VLOOKUP(G71,Kontenrahmen!$A$1:$B$68,2))</f>
        <v/>
      </c>
      <c r="G71" s="132"/>
      <c r="H71" s="88"/>
      <c r="I71" s="88"/>
      <c r="J71" s="113"/>
      <c r="K71" s="145"/>
      <c r="L71" s="146" t="str">
        <f t="shared" ref="L71" si="37">IF(G71&lt;&gt;"",IF(G71="2280","Wareneingang",IF(G71="2400","Warenausgang",IF(G71="2800","Zahlungseingang","Zahlungsausgang"))),"")</f>
        <v/>
      </c>
      <c r="M71" s="146"/>
      <c r="N71" s="147"/>
    </row>
    <row r="72" spans="1:14" x14ac:dyDescent="0.2">
      <c r="A72" s="91" t="s">
        <v>81</v>
      </c>
      <c r="B72" s="90">
        <v>11</v>
      </c>
      <c r="C72" s="137">
        <v>42383</v>
      </c>
      <c r="D72" s="90">
        <v>51</v>
      </c>
      <c r="E72" s="90" t="s">
        <v>159</v>
      </c>
      <c r="F72" s="90" t="str">
        <f>IF(ISERROR(VLOOKUP(G72,Kontenrahmen!$A$1:$B$68,2)),"",VLOOKUP(G72,Kontenrahmen!$A$1:$B$68,2))</f>
        <v>Forderungen aus LuL</v>
      </c>
      <c r="G72" s="85" t="s">
        <v>42</v>
      </c>
      <c r="H72" s="86">
        <v>8846.9500000000007</v>
      </c>
      <c r="I72" s="86"/>
      <c r="J72" s="87"/>
      <c r="K72" s="139">
        <f t="shared" ref="K72" si="38">SUM(H72:H74)-SUM(I72:I74)</f>
        <v>0</v>
      </c>
      <c r="L72" s="140" t="str">
        <f t="shared" ref="L72" si="39">IF(G72&lt;&gt;"",IF(G72="2280","Wareneingang",IF(G72="2400","Warenausgang",IF(G72="2800","Zahlungseingang",IF(G72="4400","Zahlungsausgang","andere")))),"")</f>
        <v>Warenausgang</v>
      </c>
      <c r="M72" s="140"/>
      <c r="N72" s="141" t="str">
        <f t="shared" ref="N72" si="40">IF(L72&lt;&gt;"",E72,"")</f>
        <v>1006 / 2015</v>
      </c>
    </row>
    <row r="73" spans="1:14" x14ac:dyDescent="0.2">
      <c r="A73" s="91" t="s">
        <v>83</v>
      </c>
      <c r="B73" s="90">
        <v>11</v>
      </c>
      <c r="C73" s="137">
        <v>42383</v>
      </c>
      <c r="D73" s="90">
        <v>51</v>
      </c>
      <c r="E73" s="90" t="s">
        <v>159</v>
      </c>
      <c r="F73" s="90" t="str">
        <f>IF(ISERROR(VLOOKUP(G73,Kontenrahmen!$A$1:$B$68,2)),"",VLOOKUP(G73,Kontenrahmen!$A$1:$B$68,2))</f>
        <v>Umsatzsteuer</v>
      </c>
      <c r="G73" s="85" t="s">
        <v>53</v>
      </c>
      <c r="H73" s="86"/>
      <c r="I73" s="86">
        <v>1412.54</v>
      </c>
      <c r="J73" s="87"/>
      <c r="K73" s="142"/>
      <c r="L73" s="143"/>
      <c r="M73" s="143"/>
      <c r="N73" s="144"/>
    </row>
    <row r="74" spans="1:14" x14ac:dyDescent="0.2">
      <c r="A74" s="91" t="s">
        <v>84</v>
      </c>
      <c r="B74" s="90">
        <v>11</v>
      </c>
      <c r="C74" s="137">
        <v>42383</v>
      </c>
      <c r="D74" s="90">
        <v>51</v>
      </c>
      <c r="E74" s="90" t="s">
        <v>159</v>
      </c>
      <c r="F74" s="90" t="str">
        <f>IF(ISERROR(VLOOKUP(G74,Kontenrahmen!$A$1:$B$68,2)),"",VLOOKUP(G74,Kontenrahmen!$A$1:$B$68,2))</f>
        <v>Umsatzerlöse für Waren</v>
      </c>
      <c r="G74" s="85" t="s">
        <v>55</v>
      </c>
      <c r="H74" s="86"/>
      <c r="I74" s="86">
        <v>7434.41</v>
      </c>
      <c r="J74" s="112"/>
      <c r="K74" s="145"/>
      <c r="L74" s="146"/>
      <c r="M74" s="146"/>
      <c r="N74" s="147"/>
    </row>
    <row r="75" spans="1:14" x14ac:dyDescent="0.2">
      <c r="A75" s="100"/>
      <c r="B75" s="108">
        <v>12</v>
      </c>
      <c r="C75" s="138">
        <v>42383</v>
      </c>
      <c r="D75" s="108">
        <v>51</v>
      </c>
      <c r="E75" s="108" t="s">
        <v>159</v>
      </c>
      <c r="F75" s="108" t="str">
        <f>IF(ISERROR(VLOOKUP(G75,Kontenrahmen!$A$1:$B$68,2)),"",VLOOKUP(G75,Kontenrahmen!$A$1:$B$68,2))</f>
        <v>Sparkasse Aachen</v>
      </c>
      <c r="G75" s="132" t="s">
        <v>44</v>
      </c>
      <c r="H75" s="88">
        <v>8846.9500000000007</v>
      </c>
      <c r="I75" s="88"/>
      <c r="J75" s="89"/>
      <c r="K75" s="139">
        <f t="shared" ref="K75" si="41">SUM(H75:H77)-SUM(I75:I77)</f>
        <v>0</v>
      </c>
      <c r="L75" s="140" t="str">
        <f t="shared" ref="L75" si="42">IF(G75&lt;&gt;"",IF(G75="2280","Wareneingang",IF(G75="2400","Warenausgang",IF(G75="2800","Zahlungseingang",IF(G75="4400","Zahlungsausgang","andere")))),"")</f>
        <v>Zahlungseingang</v>
      </c>
      <c r="M75" s="140"/>
      <c r="N75" s="141" t="str">
        <f t="shared" ref="N75" si="43">IF(L75&lt;&gt;"",E75,"")</f>
        <v>1006 / 2015</v>
      </c>
    </row>
    <row r="76" spans="1:14" x14ac:dyDescent="0.2">
      <c r="A76" s="100"/>
      <c r="B76" s="108">
        <v>12</v>
      </c>
      <c r="C76" s="138">
        <v>42383</v>
      </c>
      <c r="D76" s="108">
        <v>51</v>
      </c>
      <c r="E76" s="108" t="s">
        <v>159</v>
      </c>
      <c r="F76" s="108" t="str">
        <f>IF(ISERROR(VLOOKUP(G76,Kontenrahmen!$A$1:$B$68,2)),"",VLOOKUP(G76,Kontenrahmen!$A$1:$B$68,2))</f>
        <v>Forderungen aus LuL</v>
      </c>
      <c r="G76" s="132" t="s">
        <v>42</v>
      </c>
      <c r="H76" s="88"/>
      <c r="I76" s="88">
        <v>8846.9500000000007</v>
      </c>
      <c r="J76" s="89"/>
      <c r="K76" s="142"/>
      <c r="L76" s="143"/>
      <c r="M76" s="143"/>
      <c r="N76" s="144"/>
    </row>
    <row r="77" spans="1:14" x14ac:dyDescent="0.2">
      <c r="A77" s="100"/>
      <c r="B77" s="108">
        <v>12</v>
      </c>
      <c r="C77" s="138">
        <v>42383</v>
      </c>
      <c r="D77" s="108">
        <v>51</v>
      </c>
      <c r="E77" s="108" t="s">
        <v>159</v>
      </c>
      <c r="F77" s="108" t="str">
        <f>IF(ISERROR(VLOOKUP(G77,Kontenrahmen!$A$1:$B$68,2)),"",VLOOKUP(G77,Kontenrahmen!$A$1:$B$68,2))</f>
        <v/>
      </c>
      <c r="G77" s="132"/>
      <c r="H77" s="88"/>
      <c r="I77" s="88"/>
      <c r="J77" s="113"/>
      <c r="K77" s="145"/>
      <c r="L77" s="146" t="str">
        <f t="shared" ref="L77" si="44">IF(G77&lt;&gt;"",IF(G77="2280","Wareneingang",IF(G77="2400","Warenausgang",IF(G77="2800","Zahlungseingang","Zahlungsausgang"))),"")</f>
        <v/>
      </c>
      <c r="M77" s="146"/>
      <c r="N77" s="147"/>
    </row>
    <row r="78" spans="1:14" x14ac:dyDescent="0.2">
      <c r="A78" s="100"/>
      <c r="B78" s="90">
        <v>11</v>
      </c>
      <c r="C78" s="137">
        <v>42383</v>
      </c>
      <c r="D78" s="90">
        <v>50</v>
      </c>
      <c r="E78" s="90" t="s">
        <v>158</v>
      </c>
      <c r="F78" s="90" t="str">
        <f>IF(ISERROR(VLOOKUP(G78,Kontenrahmen!$A$1:$B$68,2)),"",VLOOKUP(G78,Kontenrahmen!$A$1:$B$68,2))</f>
        <v>Forderungen aus LuL</v>
      </c>
      <c r="G78" s="85" t="s">
        <v>42</v>
      </c>
      <c r="H78" s="86">
        <v>13339.14</v>
      </c>
      <c r="I78" s="86"/>
      <c r="J78" s="87"/>
      <c r="K78" s="139">
        <f t="shared" ref="K78" si="45">SUM(H78:H80)-SUM(I78:I80)</f>
        <v>0</v>
      </c>
      <c r="L78" s="140" t="str">
        <f t="shared" ref="L78" si="46">IF(G78&lt;&gt;"",IF(G78="2280","Wareneingang",IF(G78="2400","Warenausgang",IF(G78="2800","Zahlungseingang",IF(G78="4400","Zahlungsausgang","andere")))),"")</f>
        <v>Warenausgang</v>
      </c>
      <c r="M78" s="140"/>
      <c r="N78" s="141" t="str">
        <f t="shared" ref="N78" si="47">IF(L78&lt;&gt;"",E78,"")</f>
        <v>0002 / 2016</v>
      </c>
    </row>
    <row r="79" spans="1:14" x14ac:dyDescent="0.2">
      <c r="A79" s="100"/>
      <c r="B79" s="90">
        <v>11</v>
      </c>
      <c r="C79" s="137">
        <v>42383</v>
      </c>
      <c r="D79" s="90">
        <v>50</v>
      </c>
      <c r="E79" s="90" t="s">
        <v>158</v>
      </c>
      <c r="F79" s="90" t="str">
        <f>IF(ISERROR(VLOOKUP(G79,Kontenrahmen!$A$1:$B$68,2)),"",VLOOKUP(G79,Kontenrahmen!$A$1:$B$68,2))</f>
        <v>Umsatzsteuer</v>
      </c>
      <c r="G79" s="85" t="s">
        <v>53</v>
      </c>
      <c r="H79" s="86"/>
      <c r="I79" s="86">
        <v>2129.7800000000002</v>
      </c>
      <c r="J79" s="87"/>
      <c r="K79" s="142"/>
      <c r="L79" s="143"/>
      <c r="M79" s="143"/>
      <c r="N79" s="144"/>
    </row>
    <row r="80" spans="1:14" x14ac:dyDescent="0.2">
      <c r="A80" s="100"/>
      <c r="B80" s="90">
        <v>11</v>
      </c>
      <c r="C80" s="137">
        <v>42383</v>
      </c>
      <c r="D80" s="90">
        <v>50</v>
      </c>
      <c r="E80" s="90" t="s">
        <v>158</v>
      </c>
      <c r="F80" s="90" t="str">
        <f>IF(ISERROR(VLOOKUP(G80,Kontenrahmen!$A$1:$B$68,2)),"",VLOOKUP(G80,Kontenrahmen!$A$1:$B$68,2))</f>
        <v>Umsatzerlöse für Waren</v>
      </c>
      <c r="G80" s="85" t="s">
        <v>55</v>
      </c>
      <c r="H80" s="86"/>
      <c r="I80" s="86">
        <v>11209.36</v>
      </c>
      <c r="J80" s="112"/>
      <c r="K80" s="145"/>
      <c r="L80" s="146"/>
      <c r="M80" s="146"/>
      <c r="N80" s="147"/>
    </row>
    <row r="81" spans="1:15" x14ac:dyDescent="0.2">
      <c r="A81" s="100"/>
      <c r="B81" s="108">
        <v>12</v>
      </c>
      <c r="C81" s="138">
        <v>42383</v>
      </c>
      <c r="D81" s="108">
        <v>50</v>
      </c>
      <c r="E81" s="108" t="s">
        <v>158</v>
      </c>
      <c r="F81" s="108" t="str">
        <f>IF(ISERROR(VLOOKUP(G81,Kontenrahmen!$A$1:$B$68,2)),"",VLOOKUP(G81,Kontenrahmen!$A$1:$B$68,2))</f>
        <v>Sparkasse Aachen</v>
      </c>
      <c r="G81" s="132" t="s">
        <v>44</v>
      </c>
      <c r="H81" s="88">
        <v>13339.14</v>
      </c>
      <c r="I81" s="88"/>
      <c r="J81" s="89"/>
      <c r="K81" s="139">
        <f t="shared" ref="K81" si="48">SUM(H81:H83)-SUM(I81:I83)</f>
        <v>0</v>
      </c>
      <c r="L81" s="140" t="str">
        <f t="shared" ref="L81" si="49">IF(G81&lt;&gt;"",IF(G81="2280","Wareneingang",IF(G81="2400","Warenausgang",IF(G81="2800","Zahlungseingang",IF(G81="4400","Zahlungsausgang","andere")))),"")</f>
        <v>Zahlungseingang</v>
      </c>
      <c r="M81" s="140"/>
      <c r="N81" s="141" t="str">
        <f t="shared" ref="N81" si="50">IF(L81&lt;&gt;"",E81,"")</f>
        <v>0002 / 2016</v>
      </c>
    </row>
    <row r="82" spans="1:15" x14ac:dyDescent="0.2">
      <c r="A82" s="100"/>
      <c r="B82" s="108">
        <v>12</v>
      </c>
      <c r="C82" s="138">
        <v>42383</v>
      </c>
      <c r="D82" s="108">
        <v>50</v>
      </c>
      <c r="E82" s="108" t="s">
        <v>158</v>
      </c>
      <c r="F82" s="108" t="str">
        <f>IF(ISERROR(VLOOKUP(G82,Kontenrahmen!$A$1:$B$68,2)),"",VLOOKUP(G82,Kontenrahmen!$A$1:$B$68,2))</f>
        <v>Forderungen aus LuL</v>
      </c>
      <c r="G82" s="132" t="s">
        <v>42</v>
      </c>
      <c r="H82" s="88"/>
      <c r="I82" s="88">
        <v>13339.14</v>
      </c>
      <c r="J82" s="89"/>
      <c r="K82" s="142"/>
      <c r="L82" s="143"/>
      <c r="M82" s="143"/>
      <c r="N82" s="144"/>
    </row>
    <row r="83" spans="1:15" x14ac:dyDescent="0.2">
      <c r="A83" s="100"/>
      <c r="B83" s="108">
        <v>12</v>
      </c>
      <c r="C83" s="138">
        <v>42383</v>
      </c>
      <c r="D83" s="108">
        <v>50</v>
      </c>
      <c r="E83" s="108" t="s">
        <v>158</v>
      </c>
      <c r="F83" s="108" t="str">
        <f>IF(ISERROR(VLOOKUP(G83,Kontenrahmen!$A$1:$B$68,2)),"",VLOOKUP(G83,Kontenrahmen!$A$1:$B$68,2))</f>
        <v/>
      </c>
      <c r="G83" s="132"/>
      <c r="H83" s="88"/>
      <c r="I83" s="88"/>
      <c r="J83" s="113"/>
      <c r="K83" s="145"/>
      <c r="L83" s="146" t="str">
        <f t="shared" ref="L83" si="51">IF(G83&lt;&gt;"",IF(G83="2280","Wareneingang",IF(G83="2400","Warenausgang",IF(G83="2800","Zahlungseingang","Zahlungsausgang"))),"")</f>
        <v/>
      </c>
      <c r="M83" s="146"/>
      <c r="N83" s="147"/>
    </row>
    <row r="84" spans="1:15" x14ac:dyDescent="0.2">
      <c r="A84" s="100"/>
      <c r="B84" s="90">
        <v>17</v>
      </c>
      <c r="C84" s="137">
        <v>42383</v>
      </c>
      <c r="D84" s="90">
        <v>52</v>
      </c>
      <c r="E84" s="90" t="s">
        <v>160</v>
      </c>
      <c r="F84" s="90" t="str">
        <f>IF(ISERROR(VLOOKUP(G84,Kontenrahmen!$A$1:$B$68,2)),"",VLOOKUP(G84,Kontenrahmen!$A$1:$B$68,2))</f>
        <v>Warenbestand</v>
      </c>
      <c r="G84" s="85" t="s">
        <v>40</v>
      </c>
      <c r="H84" s="86">
        <v>5095.8</v>
      </c>
      <c r="I84" s="86"/>
      <c r="J84" s="87"/>
      <c r="K84" s="139">
        <f t="shared" ref="K84" si="52">SUM(H84:H86)-SUM(I84:I86)</f>
        <v>0</v>
      </c>
      <c r="L84" s="140" t="str">
        <f t="shared" ref="L84" si="53">IF(G84&lt;&gt;"",IF(G84="2280","Wareneingang",IF(G84="2400","Warenausgang",IF(G84="2800","Zahlungseingang",IF(G84="4400","Zahlungsausgang","andere")))),"")</f>
        <v>Wareneingang</v>
      </c>
      <c r="M84" s="140"/>
      <c r="N84" s="141" t="str">
        <f t="shared" ref="N84" si="54">IF(L84&lt;&gt;"",E84,"")</f>
        <v>BDM 3 / 2016</v>
      </c>
    </row>
    <row r="85" spans="1:15" x14ac:dyDescent="0.2">
      <c r="A85" s="100"/>
      <c r="B85" s="90">
        <v>17</v>
      </c>
      <c r="C85" s="137">
        <v>42383</v>
      </c>
      <c r="D85" s="90">
        <v>52</v>
      </c>
      <c r="E85" s="90" t="s">
        <v>160</v>
      </c>
      <c r="F85" s="90" t="str">
        <f>IF(ISERROR(VLOOKUP(G85,Kontenrahmen!$A$1:$B$68,2)),"",VLOOKUP(G85,Kontenrahmen!$A$1:$B$68,2))</f>
        <v>Vorsteuer</v>
      </c>
      <c r="G85" s="85" t="s">
        <v>126</v>
      </c>
      <c r="H85" s="86">
        <v>968.2</v>
      </c>
      <c r="I85" s="86"/>
      <c r="J85" s="87"/>
      <c r="K85" s="142"/>
      <c r="L85" s="143"/>
      <c r="M85" s="143"/>
      <c r="N85" s="144"/>
    </row>
    <row r="86" spans="1:15" x14ac:dyDescent="0.2">
      <c r="A86" s="100"/>
      <c r="B86" s="90">
        <v>17</v>
      </c>
      <c r="C86" s="137">
        <v>42383</v>
      </c>
      <c r="D86" s="90">
        <v>52</v>
      </c>
      <c r="E86" s="90" t="s">
        <v>160</v>
      </c>
      <c r="F86" s="90" t="str">
        <f>IF(ISERROR(VLOOKUP(G86,Kontenrahmen!$A$1:$B$68,2)),"",VLOOKUP(G86,Kontenrahmen!$A$1:$B$68,2))</f>
        <v>Verbindlichkeiten aus LuL</v>
      </c>
      <c r="G86" s="85" t="s">
        <v>51</v>
      </c>
      <c r="H86" s="86"/>
      <c r="I86" s="86">
        <v>6064</v>
      </c>
      <c r="J86" s="112"/>
      <c r="K86" s="145"/>
      <c r="L86" s="146"/>
      <c r="M86" s="146"/>
      <c r="N86" s="147"/>
    </row>
    <row r="87" spans="1:15" x14ac:dyDescent="0.2">
      <c r="A87" s="100"/>
      <c r="B87" s="108">
        <v>18</v>
      </c>
      <c r="C87" s="138">
        <v>42383</v>
      </c>
      <c r="D87" s="108">
        <v>52</v>
      </c>
      <c r="E87" s="108" t="s">
        <v>160</v>
      </c>
      <c r="F87" s="108" t="str">
        <f>IF(ISERROR(VLOOKUP(G87,Kontenrahmen!$A$1:$B$68,2)),"",VLOOKUP(G87,Kontenrahmen!$A$1:$B$68,2))</f>
        <v>Verbindlichkeiten aus LuL</v>
      </c>
      <c r="G87" s="132" t="s">
        <v>51</v>
      </c>
      <c r="H87" s="88">
        <v>6064</v>
      </c>
      <c r="I87" s="88"/>
      <c r="J87" s="89"/>
      <c r="K87" s="139">
        <f t="shared" ref="K87" si="55">SUM(H87:H89)-SUM(I87:I89)</f>
        <v>0</v>
      </c>
      <c r="L87" s="140" t="str">
        <f t="shared" ref="L87" si="56">IF(G87&lt;&gt;"",IF(G87="2280","Wareneingang",IF(G87="2400","Warenausgang",IF(G87="2800","Zahlungseingang",IF(G87="4400","Zahlungsausgang","andere")))),"")</f>
        <v>Zahlungsausgang</v>
      </c>
      <c r="M87" s="140"/>
      <c r="N87" s="141" t="str">
        <f t="shared" ref="N87" si="57">IF(L87&lt;&gt;"",E87,"")</f>
        <v>BDM 3 / 2016</v>
      </c>
    </row>
    <row r="88" spans="1:15" x14ac:dyDescent="0.2">
      <c r="A88" s="100"/>
      <c r="B88" s="108">
        <v>18</v>
      </c>
      <c r="C88" s="138">
        <v>42383</v>
      </c>
      <c r="D88" s="108">
        <v>52</v>
      </c>
      <c r="E88" s="108" t="s">
        <v>160</v>
      </c>
      <c r="F88" s="108" t="str">
        <f>IF(ISERROR(VLOOKUP(G88,Kontenrahmen!$A$1:$B$68,2)),"",VLOOKUP(G88,Kontenrahmen!$A$1:$B$68,2))</f>
        <v>Sparkasse Aachen</v>
      </c>
      <c r="G88" s="132" t="s">
        <v>44</v>
      </c>
      <c r="H88" s="88"/>
      <c r="I88" s="88">
        <v>6064</v>
      </c>
      <c r="J88" s="89"/>
      <c r="K88" s="142"/>
      <c r="L88" s="143"/>
      <c r="M88" s="143"/>
      <c r="N88" s="144"/>
    </row>
    <row r="89" spans="1:15" x14ac:dyDescent="0.2">
      <c r="A89" s="100"/>
      <c r="B89" s="108">
        <v>18</v>
      </c>
      <c r="C89" s="138">
        <v>42383</v>
      </c>
      <c r="D89" s="108">
        <v>52</v>
      </c>
      <c r="E89" s="108" t="s">
        <v>160</v>
      </c>
      <c r="F89" s="108" t="str">
        <f>IF(ISERROR(VLOOKUP(G89,Kontenrahmen!$A$1:$B$68,2)),"",VLOOKUP(G89,Kontenrahmen!$A$1:$B$68,2))</f>
        <v/>
      </c>
      <c r="G89" s="132"/>
      <c r="H89" s="88"/>
      <c r="I89" s="88"/>
      <c r="J89" s="113"/>
      <c r="K89" s="145"/>
      <c r="L89" s="146" t="str">
        <f t="shared" ref="L89" si="58">IF(G89&lt;&gt;"",IF(G89="2280","Wareneingang",IF(G89="2400","Warenausgang",IF(G89="2800","Zahlungseingang","Zahlungsausgang"))),"")</f>
        <v/>
      </c>
      <c r="M89" s="146"/>
      <c r="N89" s="147"/>
    </row>
    <row r="90" spans="1:15" x14ac:dyDescent="0.2">
      <c r="A90" s="100"/>
      <c r="B90" s="90">
        <v>19</v>
      </c>
      <c r="C90" s="137">
        <v>42383</v>
      </c>
      <c r="D90" s="90">
        <v>46</v>
      </c>
      <c r="E90" s="90" t="s">
        <v>161</v>
      </c>
      <c r="F90" s="90" t="str">
        <f>IF(ISERROR(VLOOKUP(G90,Kontenrahmen!$A$1:$B$68,2)),"",VLOOKUP(G90,Kontenrahmen!$A$1:$B$68,2))</f>
        <v>Warenbestand</v>
      </c>
      <c r="G90" s="85" t="s">
        <v>40</v>
      </c>
      <c r="H90" s="86">
        <v>3567.06</v>
      </c>
      <c r="I90" s="86"/>
      <c r="J90" s="87"/>
      <c r="K90" s="139">
        <f t="shared" ref="K90" si="59">SUM(H90:H92)-SUM(I90:I92)</f>
        <v>0</v>
      </c>
      <c r="L90" s="140" t="str">
        <f t="shared" ref="L90" si="60">IF(G90&lt;&gt;"",IF(G90="2280","Wareneingang",IF(G90="2400","Warenausgang",IF(G90="2800","Zahlungseingang",IF(G90="4400","Zahlungsausgang","andere")))),"")</f>
        <v>Wareneingang</v>
      </c>
      <c r="M90" s="140"/>
      <c r="N90" s="141" t="str">
        <f t="shared" ref="N90" si="61">IF(L90&lt;&gt;"",E90,"")</f>
        <v>BDM 2 / 2016</v>
      </c>
    </row>
    <row r="91" spans="1:15" x14ac:dyDescent="0.2">
      <c r="A91" s="100"/>
      <c r="B91" s="90">
        <v>19</v>
      </c>
      <c r="C91" s="137">
        <v>42383</v>
      </c>
      <c r="D91" s="90">
        <v>46</v>
      </c>
      <c r="E91" s="90" t="s">
        <v>161</v>
      </c>
      <c r="F91" s="90" t="str">
        <f>IF(ISERROR(VLOOKUP(G91,Kontenrahmen!$A$1:$B$68,2)),"",VLOOKUP(G91,Kontenrahmen!$A$1:$B$68,2))</f>
        <v>Vorsteuer</v>
      </c>
      <c r="G91" s="85" t="s">
        <v>126</v>
      </c>
      <c r="H91" s="86">
        <v>677.74</v>
      </c>
      <c r="I91" s="86"/>
      <c r="J91" s="87"/>
      <c r="K91" s="142"/>
      <c r="L91" s="143"/>
      <c r="M91" s="143"/>
      <c r="N91" s="144"/>
    </row>
    <row r="92" spans="1:15" x14ac:dyDescent="0.2">
      <c r="A92" s="100"/>
      <c r="B92" s="90">
        <v>19</v>
      </c>
      <c r="C92" s="137">
        <v>42383</v>
      </c>
      <c r="D92" s="90">
        <v>46</v>
      </c>
      <c r="E92" s="90" t="s">
        <v>161</v>
      </c>
      <c r="F92" s="90" t="str">
        <f>IF(ISERROR(VLOOKUP(G92,Kontenrahmen!$A$1:$B$68,2)),"",VLOOKUP(G92,Kontenrahmen!$A$1:$B$68,2))</f>
        <v>Verbindlichkeiten aus LuL</v>
      </c>
      <c r="G92" s="85" t="s">
        <v>51</v>
      </c>
      <c r="H92" s="86"/>
      <c r="I92" s="86">
        <v>4244.8</v>
      </c>
      <c r="J92" s="112"/>
      <c r="K92" s="145"/>
      <c r="L92" s="146"/>
      <c r="M92" s="146"/>
      <c r="N92" s="147"/>
      <c r="O92" s="125" t="s">
        <v>162</v>
      </c>
    </row>
    <row r="93" spans="1:15" x14ac:dyDescent="0.2">
      <c r="A93" s="100"/>
      <c r="B93" s="108">
        <v>20</v>
      </c>
      <c r="C93" s="138">
        <v>42383</v>
      </c>
      <c r="D93" s="108">
        <v>46</v>
      </c>
      <c r="E93" s="108" t="s">
        <v>161</v>
      </c>
      <c r="F93" s="108" t="str">
        <f>IF(ISERROR(VLOOKUP(G93,Kontenrahmen!$A$1:$B$68,2)),"",VLOOKUP(G93,Kontenrahmen!$A$1:$B$68,2))</f>
        <v>Verbindlichkeiten aus LuL</v>
      </c>
      <c r="G93" s="132" t="s">
        <v>51</v>
      </c>
      <c r="H93" s="88">
        <v>4244.8</v>
      </c>
      <c r="I93" s="88"/>
      <c r="J93" s="89"/>
      <c r="K93" s="139">
        <f t="shared" ref="K93" si="62">SUM(H93:H95)-SUM(I93:I95)</f>
        <v>0</v>
      </c>
      <c r="L93" s="140" t="str">
        <f t="shared" ref="L93" si="63">IF(G93&lt;&gt;"",IF(G93="2280","Wareneingang",IF(G93="2400","Warenausgang",IF(G93="2800","Zahlungseingang",IF(G93="4400","Zahlungsausgang","andere")))),"")</f>
        <v>Zahlungsausgang</v>
      </c>
      <c r="M93" s="140"/>
      <c r="N93" s="141" t="str">
        <f t="shared" ref="N93" si="64">IF(L93&lt;&gt;"",E93,"")</f>
        <v>BDM 2 / 2016</v>
      </c>
    </row>
    <row r="94" spans="1:15" x14ac:dyDescent="0.2">
      <c r="A94" s="100"/>
      <c r="B94" s="108">
        <v>20</v>
      </c>
      <c r="C94" s="138">
        <v>42383</v>
      </c>
      <c r="D94" s="108">
        <v>46</v>
      </c>
      <c r="E94" s="108" t="s">
        <v>161</v>
      </c>
      <c r="F94" s="108" t="str">
        <f>IF(ISERROR(VLOOKUP(G94,Kontenrahmen!$A$1:$B$68,2)),"",VLOOKUP(G94,Kontenrahmen!$A$1:$B$68,2))</f>
        <v>Sparkasse Aachen</v>
      </c>
      <c r="G94" s="132" t="s">
        <v>44</v>
      </c>
      <c r="H94" s="88"/>
      <c r="I94" s="88">
        <v>4244.8</v>
      </c>
      <c r="J94" s="89"/>
      <c r="K94" s="142"/>
      <c r="L94" s="143"/>
      <c r="M94" s="143"/>
      <c r="N94" s="144"/>
    </row>
    <row r="95" spans="1:15" x14ac:dyDescent="0.2">
      <c r="A95" s="100"/>
      <c r="B95" s="108">
        <v>20</v>
      </c>
      <c r="C95" s="138">
        <v>42383</v>
      </c>
      <c r="D95" s="108">
        <v>46</v>
      </c>
      <c r="E95" s="108" t="s">
        <v>161</v>
      </c>
      <c r="F95" s="108" t="str">
        <f>IF(ISERROR(VLOOKUP(G95,Kontenrahmen!$A$1:$B$68,2)),"",VLOOKUP(G95,Kontenrahmen!$A$1:$B$68,2))</f>
        <v/>
      </c>
      <c r="G95" s="132"/>
      <c r="H95" s="88"/>
      <c r="I95" s="88"/>
      <c r="J95" s="113"/>
      <c r="K95" s="145"/>
      <c r="L95" s="146" t="str">
        <f t="shared" ref="L95" si="65">IF(G95&lt;&gt;"",IF(G95="2280","Wareneingang",IF(G95="2400","Warenausgang",IF(G95="2800","Zahlungseingang","Zahlungsausgang"))),"")</f>
        <v/>
      </c>
      <c r="M95" s="146"/>
      <c r="N95" s="147"/>
    </row>
    <row r="96" spans="1:15" x14ac:dyDescent="0.2">
      <c r="A96" s="100"/>
      <c r="B96" s="90">
        <v>21</v>
      </c>
      <c r="C96" s="137">
        <v>42395</v>
      </c>
      <c r="D96" s="90">
        <v>60</v>
      </c>
      <c r="E96" s="90" t="s">
        <v>158</v>
      </c>
      <c r="F96" s="90" t="str">
        <f>IF(ISERROR(VLOOKUP(G96,Kontenrahmen!$A$1:$B$68,2)),"",VLOOKUP(G96,Kontenrahmen!$A$1:$B$68,2))</f>
        <v>Forderungen aus LuL</v>
      </c>
      <c r="G96" s="85" t="s">
        <v>42</v>
      </c>
      <c r="H96" s="86">
        <v>10109.06</v>
      </c>
      <c r="I96" s="86"/>
      <c r="J96" s="87"/>
      <c r="K96" s="139">
        <f t="shared" ref="K96" si="66">SUM(H96:H98)-SUM(I96:I98)</f>
        <v>0</v>
      </c>
      <c r="L96" s="140" t="str">
        <f t="shared" ref="L96" si="67">IF(G96&lt;&gt;"",IF(G96="2280","Wareneingang",IF(G96="2400","Warenausgang",IF(G96="2800","Zahlungseingang",IF(G96="4400","Zahlungsausgang","andere")))),"")</f>
        <v>Warenausgang</v>
      </c>
      <c r="M96" s="140"/>
      <c r="N96" s="141" t="str">
        <f t="shared" ref="N96" si="68">IF(L96&lt;&gt;"",E96,"")</f>
        <v>0002 / 2016</v>
      </c>
    </row>
    <row r="97" spans="1:14" x14ac:dyDescent="0.2">
      <c r="A97" s="100"/>
      <c r="B97" s="90">
        <v>21</v>
      </c>
      <c r="C97" s="137">
        <v>42395</v>
      </c>
      <c r="D97" s="90">
        <v>60</v>
      </c>
      <c r="E97" s="90" t="s">
        <v>158</v>
      </c>
      <c r="F97" s="90" t="str">
        <f>IF(ISERROR(VLOOKUP(G97,Kontenrahmen!$A$1:$B$68,2)),"",VLOOKUP(G97,Kontenrahmen!$A$1:$B$68,2))</f>
        <v>Umsatzsteuer</v>
      </c>
      <c r="G97" s="85" t="s">
        <v>53</v>
      </c>
      <c r="H97" s="86"/>
      <c r="I97" s="86">
        <v>1614.05</v>
      </c>
      <c r="J97" s="87"/>
      <c r="K97" s="142"/>
      <c r="L97" s="143"/>
      <c r="M97" s="143"/>
      <c r="N97" s="144"/>
    </row>
    <row r="98" spans="1:14" x14ac:dyDescent="0.2">
      <c r="A98" s="100"/>
      <c r="B98" s="90">
        <v>21</v>
      </c>
      <c r="C98" s="137">
        <v>42395</v>
      </c>
      <c r="D98" s="90">
        <v>60</v>
      </c>
      <c r="E98" s="90" t="s">
        <v>158</v>
      </c>
      <c r="F98" s="90" t="str">
        <f>IF(ISERROR(VLOOKUP(G98,Kontenrahmen!$A$1:$B$68,2)),"",VLOOKUP(G98,Kontenrahmen!$A$1:$B$68,2))</f>
        <v>Umsatzerlöse für Waren</v>
      </c>
      <c r="G98" s="85" t="s">
        <v>55</v>
      </c>
      <c r="H98" s="86"/>
      <c r="I98" s="86">
        <v>8495.01</v>
      </c>
      <c r="J98" s="112"/>
      <c r="K98" s="145"/>
      <c r="L98" s="146"/>
      <c r="M98" s="146"/>
      <c r="N98" s="147"/>
    </row>
    <row r="99" spans="1:14" x14ac:dyDescent="0.2">
      <c r="A99" s="100"/>
      <c r="B99" s="108">
        <v>22</v>
      </c>
      <c r="C99" s="138">
        <v>42395</v>
      </c>
      <c r="D99" s="108">
        <v>61</v>
      </c>
      <c r="E99" s="108" t="s">
        <v>158</v>
      </c>
      <c r="F99" s="108" t="str">
        <f>IF(ISERROR(VLOOKUP(G99,Kontenrahmen!$A$1:$B$68,2)),"",VLOOKUP(G99,Kontenrahmen!$A$1:$B$68,2))</f>
        <v>Sparkasse Aachen</v>
      </c>
      <c r="G99" s="132" t="s">
        <v>44</v>
      </c>
      <c r="H99" s="88">
        <v>10109.06</v>
      </c>
      <c r="I99" s="88"/>
      <c r="J99" s="89"/>
      <c r="K99" s="139">
        <f t="shared" ref="K99" si="69">SUM(H99:H101)-SUM(I99:I101)</f>
        <v>0</v>
      </c>
      <c r="L99" s="140" t="str">
        <f t="shared" ref="L99" si="70">IF(G99&lt;&gt;"",IF(G99="2280","Wareneingang",IF(G99="2400","Warenausgang",IF(G99="2800","Zahlungseingang",IF(G99="4400","Zahlungsausgang","andere")))),"")</f>
        <v>Zahlungseingang</v>
      </c>
      <c r="M99" s="140"/>
      <c r="N99" s="141" t="str">
        <f t="shared" ref="N99" si="71">IF(L99&lt;&gt;"",E99,"")</f>
        <v>0002 / 2016</v>
      </c>
    </row>
    <row r="100" spans="1:14" x14ac:dyDescent="0.2">
      <c r="A100" s="100"/>
      <c r="B100" s="108">
        <v>22</v>
      </c>
      <c r="C100" s="138">
        <v>42395</v>
      </c>
      <c r="D100" s="108">
        <v>61</v>
      </c>
      <c r="E100" s="108" t="s">
        <v>158</v>
      </c>
      <c r="F100" s="108" t="str">
        <f>IF(ISERROR(VLOOKUP(G100,Kontenrahmen!$A$1:$B$68,2)),"",VLOOKUP(G100,Kontenrahmen!$A$1:$B$68,2))</f>
        <v>Forderungen aus LuL</v>
      </c>
      <c r="G100" s="132" t="s">
        <v>42</v>
      </c>
      <c r="H100" s="88"/>
      <c r="I100" s="88">
        <v>10109.06</v>
      </c>
      <c r="J100" s="89"/>
      <c r="K100" s="142"/>
      <c r="L100" s="143"/>
      <c r="M100" s="143"/>
      <c r="N100" s="144"/>
    </row>
    <row r="101" spans="1:14" x14ac:dyDescent="0.2">
      <c r="A101" s="100"/>
      <c r="B101" s="108">
        <v>22</v>
      </c>
      <c r="C101" s="138">
        <v>42395</v>
      </c>
      <c r="D101" s="108">
        <v>61</v>
      </c>
      <c r="E101" s="108" t="s">
        <v>158</v>
      </c>
      <c r="F101" s="108" t="str">
        <f>IF(ISERROR(VLOOKUP(G101,Kontenrahmen!$A$1:$B$68,2)),"",VLOOKUP(G101,Kontenrahmen!$A$1:$B$68,2))</f>
        <v/>
      </c>
      <c r="G101" s="132"/>
      <c r="H101" s="88"/>
      <c r="I101" s="88"/>
      <c r="J101" s="113"/>
      <c r="K101" s="145"/>
      <c r="L101" s="146" t="str">
        <f t="shared" ref="L101" si="72">IF(G101&lt;&gt;"",IF(G101="2280","Wareneingang",IF(G101="2400","Warenausgang",IF(G101="2800","Zahlungseingang","Zahlungsausgang"))),"")</f>
        <v/>
      </c>
      <c r="M101" s="146"/>
      <c r="N101" s="147"/>
    </row>
    <row r="102" spans="1:14" x14ac:dyDescent="0.2">
      <c r="A102" s="100"/>
      <c r="B102" s="90">
        <v>23</v>
      </c>
      <c r="C102" s="137">
        <v>42396</v>
      </c>
      <c r="D102" s="90">
        <v>62</v>
      </c>
      <c r="E102" s="90" t="s">
        <v>163</v>
      </c>
      <c r="F102" s="90" t="str">
        <f>IF(ISERROR(VLOOKUP(G102,Kontenrahmen!$A$1:$B$68,2)),"",VLOOKUP(G102,Kontenrahmen!$A$1:$B$68,2))</f>
        <v>Forderungen aus LuL</v>
      </c>
      <c r="G102" s="85" t="s">
        <v>42</v>
      </c>
      <c r="H102" s="86">
        <v>41818.879999999997</v>
      </c>
      <c r="I102" s="86"/>
      <c r="J102" s="87"/>
      <c r="K102" s="139">
        <f t="shared" ref="K102" si="73">SUM(H102:H104)-SUM(I102:I104)</f>
        <v>0</v>
      </c>
      <c r="L102" s="140" t="str">
        <f t="shared" ref="L102" si="74">IF(G102&lt;&gt;"",IF(G102="2280","Wareneingang",IF(G102="2400","Warenausgang",IF(G102="2800","Zahlungseingang",IF(G102="4400","Zahlungsausgang","andere")))),"")</f>
        <v>Warenausgang</v>
      </c>
      <c r="M102" s="140"/>
      <c r="N102" s="141" t="str">
        <f t="shared" ref="N102" si="75">IF(L102&lt;&gt;"",E102,"")</f>
        <v>0003 / 2016</v>
      </c>
    </row>
    <row r="103" spans="1:14" x14ac:dyDescent="0.2">
      <c r="A103" s="100"/>
      <c r="B103" s="90">
        <v>23</v>
      </c>
      <c r="C103" s="137">
        <v>42396</v>
      </c>
      <c r="D103" s="90">
        <v>62</v>
      </c>
      <c r="E103" s="90" t="s">
        <v>163</v>
      </c>
      <c r="F103" s="90" t="str">
        <f>IF(ISERROR(VLOOKUP(G103,Kontenrahmen!$A$1:$B$68,2)),"",VLOOKUP(G103,Kontenrahmen!$A$1:$B$68,2))</f>
        <v>Umsatzsteuer</v>
      </c>
      <c r="G103" s="85" t="s">
        <v>53</v>
      </c>
      <c r="H103" s="86"/>
      <c r="I103" s="86">
        <v>6676.96</v>
      </c>
      <c r="J103" s="87"/>
      <c r="K103" s="142"/>
      <c r="L103" s="143"/>
      <c r="M103" s="143"/>
      <c r="N103" s="144"/>
    </row>
    <row r="104" spans="1:14" x14ac:dyDescent="0.2">
      <c r="A104" s="100"/>
      <c r="B104" s="90">
        <v>23</v>
      </c>
      <c r="C104" s="137">
        <v>42396</v>
      </c>
      <c r="D104" s="90">
        <v>62</v>
      </c>
      <c r="E104" s="90" t="s">
        <v>163</v>
      </c>
      <c r="F104" s="90" t="str">
        <f>IF(ISERROR(VLOOKUP(G104,Kontenrahmen!$A$1:$B$68,2)),"",VLOOKUP(G104,Kontenrahmen!$A$1:$B$68,2))</f>
        <v>Umsatzerlöse für Waren</v>
      </c>
      <c r="G104" s="85" t="s">
        <v>55</v>
      </c>
      <c r="H104" s="86"/>
      <c r="I104" s="86">
        <v>35141.919999999998</v>
      </c>
      <c r="J104" s="112"/>
      <c r="K104" s="145"/>
      <c r="L104" s="146"/>
      <c r="M104" s="146"/>
      <c r="N104" s="147"/>
    </row>
    <row r="105" spans="1:14" x14ac:dyDescent="0.2">
      <c r="A105" s="100"/>
      <c r="B105" s="108">
        <v>24</v>
      </c>
      <c r="C105" s="138">
        <v>42396</v>
      </c>
      <c r="D105" s="108">
        <v>72</v>
      </c>
      <c r="E105" s="108" t="s">
        <v>163</v>
      </c>
      <c r="F105" s="108" t="str">
        <f>IF(ISERROR(VLOOKUP(G105,Kontenrahmen!$A$1:$B$68,2)),"",VLOOKUP(G105,Kontenrahmen!$A$1:$B$68,2))</f>
        <v>Sparkasse Aachen</v>
      </c>
      <c r="G105" s="132" t="s">
        <v>44</v>
      </c>
      <c r="H105" s="88">
        <v>41818.879999999997</v>
      </c>
      <c r="I105" s="88"/>
      <c r="J105" s="112"/>
      <c r="K105" s="139">
        <f t="shared" ref="K105" si="76">SUM(H105:H107)-SUM(I105:I107)</f>
        <v>0</v>
      </c>
      <c r="L105" s="140" t="str">
        <f t="shared" ref="L105" si="77">IF(G105&lt;&gt;"",IF(G105="2280","Wareneingang",IF(G105="2400","Warenausgang",IF(G105="2800","Zahlungseingang",IF(G105="4400","Zahlungsausgang","andere")))),"")</f>
        <v>Zahlungseingang</v>
      </c>
      <c r="M105" s="140"/>
      <c r="N105" s="141" t="str">
        <f t="shared" ref="N105" si="78">IF(L105&lt;&gt;"",E105,"")</f>
        <v>0003 / 2016</v>
      </c>
    </row>
    <row r="106" spans="1:14" x14ac:dyDescent="0.2">
      <c r="A106" s="100"/>
      <c r="B106" s="108">
        <v>24</v>
      </c>
      <c r="C106" s="138">
        <v>42396</v>
      </c>
      <c r="D106" s="108">
        <v>72</v>
      </c>
      <c r="E106" s="108" t="s">
        <v>163</v>
      </c>
      <c r="F106" s="108" t="str">
        <f>IF(ISERROR(VLOOKUP(G106,Kontenrahmen!$A$1:$B$68,2)),"",VLOOKUP(G106,Kontenrahmen!$A$1:$B$68,2))</f>
        <v>Forderungen aus LuL</v>
      </c>
      <c r="G106" s="132" t="s">
        <v>42</v>
      </c>
      <c r="H106" s="88"/>
      <c r="I106" s="88">
        <v>41818.879999999997</v>
      </c>
      <c r="J106" s="112"/>
      <c r="K106" s="142"/>
      <c r="L106" s="143"/>
      <c r="M106" s="143"/>
      <c r="N106" s="144"/>
    </row>
    <row r="107" spans="1:14" x14ac:dyDescent="0.2">
      <c r="A107" s="100"/>
      <c r="B107" s="108">
        <v>24</v>
      </c>
      <c r="C107" s="138">
        <v>42396</v>
      </c>
      <c r="D107" s="108">
        <v>72</v>
      </c>
      <c r="E107" s="108" t="s">
        <v>163</v>
      </c>
      <c r="F107" s="108" t="str">
        <f>IF(ISERROR(VLOOKUP(G107,Kontenrahmen!$A$1:$B$68,2)),"",VLOOKUP(G107,Kontenrahmen!$A$1:$B$68,2))</f>
        <v/>
      </c>
      <c r="G107" s="132"/>
      <c r="H107" s="88"/>
      <c r="I107" s="88"/>
      <c r="J107" s="112"/>
      <c r="K107" s="145"/>
      <c r="L107" s="146" t="str">
        <f t="shared" ref="L107" si="79">IF(G107&lt;&gt;"",IF(G107="2280","Wareneingang",IF(G107="2400","Warenausgang",IF(G107="2800","Zahlungseingang","Zahlungsausgang"))),"")</f>
        <v/>
      </c>
      <c r="M107" s="146"/>
      <c r="N107" s="147"/>
    </row>
    <row r="108" spans="1:14" x14ac:dyDescent="0.2">
      <c r="A108" s="100"/>
      <c r="B108" s="90">
        <v>25</v>
      </c>
      <c r="C108" s="137">
        <v>42403</v>
      </c>
      <c r="D108" s="90">
        <v>78</v>
      </c>
      <c r="E108" s="90" t="s">
        <v>164</v>
      </c>
      <c r="F108" s="90" t="str">
        <f>IF(ISERROR(VLOOKUP(G108,Kontenrahmen!$A$1:$B$68,2)),"",VLOOKUP(G108,Kontenrahmen!$A$1:$B$68,2))</f>
        <v>Warenbestand</v>
      </c>
      <c r="G108" s="85" t="s">
        <v>40</v>
      </c>
      <c r="H108" s="86">
        <v>24116.89</v>
      </c>
      <c r="I108" s="86"/>
      <c r="J108" s="87"/>
      <c r="K108" s="139">
        <f t="shared" ref="K108" si="80">SUM(H108:H110)-SUM(I108:I110)</f>
        <v>0</v>
      </c>
      <c r="L108" s="140" t="str">
        <f t="shared" ref="L108" si="81">IF(G108&lt;&gt;"",IF(G108="2280","Wareneingang",IF(G108="2400","Warenausgang",IF(G108="2800","Zahlungseingang",IF(G108="4400","Zahlungsausgang","andere")))),"")</f>
        <v>Wareneingang</v>
      </c>
      <c r="M108" s="140"/>
      <c r="N108" s="141" t="str">
        <f t="shared" ref="N108" si="82">IF(L108&lt;&gt;"",E108,"")</f>
        <v>BDM 4/ 2016</v>
      </c>
    </row>
    <row r="109" spans="1:14" x14ac:dyDescent="0.2">
      <c r="A109" s="100"/>
      <c r="B109" s="90">
        <v>25</v>
      </c>
      <c r="C109" s="137">
        <v>42403</v>
      </c>
      <c r="D109" s="90">
        <v>78</v>
      </c>
      <c r="E109" s="90" t="s">
        <v>164</v>
      </c>
      <c r="F109" s="90" t="str">
        <f>IF(ISERROR(VLOOKUP(G109,Kontenrahmen!$A$1:$B$68,2)),"",VLOOKUP(G109,Kontenrahmen!$A$1:$B$68,2))</f>
        <v>Vorsteuer</v>
      </c>
      <c r="G109" s="85" t="s">
        <v>126</v>
      </c>
      <c r="H109" s="86">
        <v>4582.21</v>
      </c>
      <c r="I109" s="86"/>
      <c r="J109" s="87"/>
      <c r="K109" s="142"/>
      <c r="L109" s="143"/>
      <c r="M109" s="143"/>
      <c r="N109" s="144"/>
    </row>
    <row r="110" spans="1:14" x14ac:dyDescent="0.2">
      <c r="A110" s="100"/>
      <c r="B110" s="90">
        <v>25</v>
      </c>
      <c r="C110" s="137">
        <v>42403</v>
      </c>
      <c r="D110" s="90">
        <v>78</v>
      </c>
      <c r="E110" s="90" t="s">
        <v>165</v>
      </c>
      <c r="F110" s="90" t="str">
        <f>IF(ISERROR(VLOOKUP(G110,Kontenrahmen!$A$1:$B$68,2)),"",VLOOKUP(G110,Kontenrahmen!$A$1:$B$68,2))</f>
        <v>Verbindlichkeiten aus LuL</v>
      </c>
      <c r="G110" s="85" t="s">
        <v>51</v>
      </c>
      <c r="H110" s="86"/>
      <c r="I110" s="86">
        <v>28699.1</v>
      </c>
      <c r="J110" s="112"/>
      <c r="K110" s="145"/>
      <c r="L110" s="146"/>
      <c r="M110" s="146"/>
      <c r="N110" s="147"/>
    </row>
    <row r="111" spans="1:14" x14ac:dyDescent="0.2">
      <c r="A111" s="100"/>
      <c r="B111" s="108">
        <v>26</v>
      </c>
      <c r="C111" s="138">
        <v>42403</v>
      </c>
      <c r="D111" s="108">
        <v>78</v>
      </c>
      <c r="E111" s="108" t="s">
        <v>165</v>
      </c>
      <c r="F111" s="108" t="str">
        <f>IF(ISERROR(VLOOKUP(G111,Kontenrahmen!$A$1:$B$68,2)),"",VLOOKUP(G111,Kontenrahmen!$A$1:$B$68,2))</f>
        <v>Verbindlichkeiten aus LuL</v>
      </c>
      <c r="G111" s="132" t="s">
        <v>51</v>
      </c>
      <c r="H111" s="88">
        <v>28699.1</v>
      </c>
      <c r="I111" s="88"/>
      <c r="J111" s="89"/>
      <c r="K111" s="139">
        <f t="shared" ref="K111" si="83">SUM(H111:H113)-SUM(I111:I113)</f>
        <v>0</v>
      </c>
      <c r="L111" s="140" t="str">
        <f t="shared" ref="L111" si="84">IF(G111&lt;&gt;"",IF(G111="2280","Wareneingang",IF(G111="2400","Warenausgang",IF(G111="2800","Zahlungseingang",IF(G111="4400","Zahlungsausgang","andere")))),"")</f>
        <v>Zahlungsausgang</v>
      </c>
      <c r="M111" s="140"/>
      <c r="N111" s="141" t="str">
        <f t="shared" ref="N111" si="85">IF(L111&lt;&gt;"",E111,"")</f>
        <v>BDM 4 / 2016</v>
      </c>
    </row>
    <row r="112" spans="1:14" x14ac:dyDescent="0.2">
      <c r="A112" s="100"/>
      <c r="B112" s="108">
        <v>26</v>
      </c>
      <c r="C112" s="138">
        <v>42403</v>
      </c>
      <c r="D112" s="108">
        <v>78</v>
      </c>
      <c r="E112" s="108" t="s">
        <v>165</v>
      </c>
      <c r="F112" s="108" t="str">
        <f>IF(ISERROR(VLOOKUP(G112,Kontenrahmen!$A$1:$B$68,2)),"",VLOOKUP(G112,Kontenrahmen!$A$1:$B$68,2))</f>
        <v>Sparkasse Aachen</v>
      </c>
      <c r="G112" s="132" t="s">
        <v>44</v>
      </c>
      <c r="H112" s="88"/>
      <c r="I112" s="88">
        <v>28699.1</v>
      </c>
      <c r="J112" s="89"/>
      <c r="K112" s="142"/>
      <c r="L112" s="143"/>
      <c r="M112" s="143"/>
      <c r="N112" s="144"/>
    </row>
    <row r="113" spans="1:14" x14ac:dyDescent="0.2">
      <c r="A113" s="100"/>
      <c r="B113" s="108">
        <v>26</v>
      </c>
      <c r="C113" s="138">
        <v>42403</v>
      </c>
      <c r="D113" s="108">
        <v>78</v>
      </c>
      <c r="E113" s="108" t="s">
        <v>165</v>
      </c>
      <c r="F113" s="108" t="str">
        <f>IF(ISERROR(VLOOKUP(G113,Kontenrahmen!$A$1:$B$68,2)),"",VLOOKUP(G113,Kontenrahmen!$A$1:$B$68,2))</f>
        <v/>
      </c>
      <c r="G113" s="132"/>
      <c r="H113" s="88"/>
      <c r="I113" s="88"/>
      <c r="J113" s="113"/>
      <c r="K113" s="145"/>
      <c r="L113" s="146" t="str">
        <f t="shared" ref="L113" si="86">IF(G113&lt;&gt;"",IF(G113="2280","Wareneingang",IF(G113="2400","Warenausgang",IF(G113="2800","Zahlungseingang","Zahlungsausgang"))),"")</f>
        <v/>
      </c>
      <c r="M113" s="146"/>
      <c r="N113" s="147"/>
    </row>
    <row r="114" spans="1:14" x14ac:dyDescent="0.2">
      <c r="A114" s="100"/>
      <c r="B114" s="90">
        <v>27</v>
      </c>
      <c r="C114" s="137"/>
      <c r="D114" s="90">
        <f t="shared" ref="D108:D121" si="87">C114</f>
        <v>0</v>
      </c>
      <c r="E114" s="90"/>
      <c r="F114" s="90" t="str">
        <f>IF(ISERROR(VLOOKUP(G114,Kontenrahmen!$A$1:$B$68,2)),"",VLOOKUP(G114,Kontenrahmen!$A$1:$B$68,2))</f>
        <v/>
      </c>
      <c r="G114" s="85"/>
      <c r="H114" s="86"/>
      <c r="I114" s="86"/>
      <c r="J114" s="113"/>
      <c r="K114" s="139">
        <f t="shared" ref="K114" si="88">SUM(H114:H116)-SUM(I114:I116)</f>
        <v>0</v>
      </c>
      <c r="L114" s="140" t="str">
        <f t="shared" ref="L114" si="89">IF(G114&lt;&gt;"",IF(G114="2280","Wareneingang",IF(G114="2400","Warenausgang",IF(G114="2800","Zahlungseingang",IF(G114="4400","Zahlungsausgang","andere")))),"")</f>
        <v/>
      </c>
      <c r="M114" s="140"/>
      <c r="N114" s="141" t="str">
        <f t="shared" ref="N114" si="90">IF(L114&lt;&gt;"",E114,"")</f>
        <v/>
      </c>
    </row>
    <row r="115" spans="1:14" x14ac:dyDescent="0.2">
      <c r="A115" s="100"/>
      <c r="B115" s="90">
        <v>27</v>
      </c>
      <c r="C115" s="137"/>
      <c r="D115" s="90">
        <f t="shared" si="87"/>
        <v>0</v>
      </c>
      <c r="E115" s="90"/>
      <c r="F115" s="90" t="str">
        <f>IF(ISERROR(VLOOKUP(G115,Kontenrahmen!$A$1:$B$68,2)),"",VLOOKUP(G115,Kontenrahmen!$A$1:$B$68,2))</f>
        <v/>
      </c>
      <c r="G115" s="85"/>
      <c r="H115" s="86"/>
      <c r="I115" s="86"/>
      <c r="J115" s="113"/>
      <c r="K115" s="142"/>
      <c r="L115" s="143"/>
      <c r="M115" s="143"/>
      <c r="N115" s="144"/>
    </row>
    <row r="116" spans="1:14" x14ac:dyDescent="0.2">
      <c r="A116" s="100"/>
      <c r="B116" s="90">
        <v>27</v>
      </c>
      <c r="C116" s="137"/>
      <c r="D116" s="90">
        <f t="shared" si="87"/>
        <v>0</v>
      </c>
      <c r="E116" s="90"/>
      <c r="F116" s="90" t="str">
        <f>IF(ISERROR(VLOOKUP(G116,Kontenrahmen!$A$1:$B$68,2)),"",VLOOKUP(G116,Kontenrahmen!$A$1:$B$68,2))</f>
        <v/>
      </c>
      <c r="G116" s="85"/>
      <c r="H116" s="86"/>
      <c r="I116" s="86"/>
      <c r="J116" s="113"/>
      <c r="K116" s="145"/>
      <c r="L116" s="146" t="str">
        <f t="shared" ref="L116" si="91">IF(G116&lt;&gt;"",IF(G116="2280","Wareneingang",IF(G116="2400","Warenausgang",IF(G116="2800","Zahlungseingang","Zahlungsausgang"))),"")</f>
        <v/>
      </c>
      <c r="M116" s="146"/>
      <c r="N116" s="147"/>
    </row>
    <row r="117" spans="1:14" x14ac:dyDescent="0.2">
      <c r="A117" s="100"/>
      <c r="B117" s="108">
        <v>28</v>
      </c>
      <c r="C117" s="138"/>
      <c r="D117" s="108">
        <f t="shared" si="87"/>
        <v>0</v>
      </c>
      <c r="E117" s="108"/>
      <c r="F117" s="108" t="str">
        <f>IF(ISERROR(VLOOKUP(G117,Kontenrahmen!$A$1:$B$68,2)),"",VLOOKUP(G117,Kontenrahmen!$A$1:$B$68,2))</f>
        <v/>
      </c>
      <c r="G117" s="132"/>
      <c r="H117" s="88"/>
      <c r="I117" s="88"/>
      <c r="J117" s="113"/>
      <c r="K117" s="139">
        <f t="shared" ref="K117" si="92">SUM(H117:H119)-SUM(I117:I119)</f>
        <v>0</v>
      </c>
      <c r="L117" s="140" t="str">
        <f t="shared" ref="L117" si="93">IF(G117&lt;&gt;"",IF(G117="2280","Wareneingang",IF(G117="2400","Warenausgang",IF(G117="2800","Zahlungseingang",IF(G117="4400","Zahlungsausgang","andere")))),"")</f>
        <v/>
      </c>
      <c r="M117" s="140"/>
      <c r="N117" s="141" t="str">
        <f t="shared" ref="N117" si="94">IF(L117&lt;&gt;"",E117,"")</f>
        <v/>
      </c>
    </row>
    <row r="118" spans="1:14" x14ac:dyDescent="0.2">
      <c r="A118" s="100"/>
      <c r="B118" s="108">
        <v>28</v>
      </c>
      <c r="C118" s="138"/>
      <c r="D118" s="108">
        <f t="shared" si="87"/>
        <v>0</v>
      </c>
      <c r="E118" s="108"/>
      <c r="F118" s="108" t="str">
        <f>IF(ISERROR(VLOOKUP(G118,Kontenrahmen!$A$1:$B$68,2)),"",VLOOKUP(G118,Kontenrahmen!$A$1:$B$68,2))</f>
        <v/>
      </c>
      <c r="G118" s="132"/>
      <c r="H118" s="88"/>
      <c r="I118" s="88"/>
      <c r="J118" s="113"/>
      <c r="K118" s="142"/>
      <c r="L118" s="143"/>
      <c r="M118" s="143"/>
      <c r="N118" s="144"/>
    </row>
    <row r="119" spans="1:14" x14ac:dyDescent="0.2">
      <c r="A119" s="100"/>
      <c r="B119" s="108">
        <v>28</v>
      </c>
      <c r="C119" s="138"/>
      <c r="D119" s="108">
        <f t="shared" si="87"/>
        <v>0</v>
      </c>
      <c r="E119" s="108"/>
      <c r="F119" s="108" t="str">
        <f>IF(ISERROR(VLOOKUP(G119,Kontenrahmen!$A$1:$B$68,2)),"",VLOOKUP(G119,Kontenrahmen!$A$1:$B$68,2))</f>
        <v/>
      </c>
      <c r="G119" s="132"/>
      <c r="H119" s="88"/>
      <c r="I119" s="88"/>
      <c r="J119" s="113"/>
      <c r="K119" s="145"/>
      <c r="L119" s="146" t="str">
        <f t="shared" ref="L119" si="95">IF(G119&lt;&gt;"",IF(G119="2280","Wareneingang",IF(G119="2400","Warenausgang",IF(G119="2800","Zahlungseingang","Zahlungsausgang"))),"")</f>
        <v/>
      </c>
      <c r="M119" s="146"/>
      <c r="N119" s="147"/>
    </row>
    <row r="120" spans="1:14" x14ac:dyDescent="0.2">
      <c r="A120" s="100"/>
      <c r="B120" s="90">
        <v>29</v>
      </c>
      <c r="C120" s="137"/>
      <c r="D120" s="90">
        <f t="shared" si="87"/>
        <v>0</v>
      </c>
      <c r="E120" s="90"/>
      <c r="F120" s="90" t="str">
        <f>IF(ISERROR(VLOOKUP(G120,Kontenrahmen!$A$1:$B$68,2)),"",VLOOKUP(G120,Kontenrahmen!$A$1:$B$68,2))</f>
        <v/>
      </c>
      <c r="G120" s="85"/>
      <c r="H120" s="86"/>
      <c r="I120" s="86"/>
      <c r="J120" s="113"/>
      <c r="K120" s="139">
        <f t="shared" ref="K120" si="96">SUM(H120:H122)-SUM(I120:I122)</f>
        <v>0</v>
      </c>
      <c r="L120" s="140" t="str">
        <f t="shared" ref="L120" si="97">IF(G120&lt;&gt;"",IF(G120="2280","Wareneingang",IF(G120="2400","Warenausgang",IF(G120="2800","Zahlungseingang",IF(G120="4400","Zahlungsausgang","andere")))),"")</f>
        <v/>
      </c>
      <c r="M120" s="140"/>
      <c r="N120" s="141" t="str">
        <f t="shared" ref="N120" si="98">IF(L120&lt;&gt;"",E120,"")</f>
        <v/>
      </c>
    </row>
    <row r="121" spans="1:14" x14ac:dyDescent="0.2">
      <c r="A121" s="100"/>
      <c r="B121" s="90">
        <v>29</v>
      </c>
      <c r="C121" s="137"/>
      <c r="D121" s="90">
        <f t="shared" si="87"/>
        <v>0</v>
      </c>
      <c r="E121" s="90"/>
      <c r="F121" s="90" t="str">
        <f>IF(ISERROR(VLOOKUP(G121,Kontenrahmen!$A$1:$B$68,2)),"",VLOOKUP(G121,Kontenrahmen!$A$1:$B$68,2))</f>
        <v/>
      </c>
      <c r="G121" s="85"/>
      <c r="H121" s="86"/>
      <c r="I121" s="86"/>
      <c r="J121" s="113"/>
      <c r="K121" s="142"/>
      <c r="L121" s="143"/>
      <c r="M121" s="143"/>
      <c r="N121" s="144"/>
    </row>
    <row r="122" spans="1:14" x14ac:dyDescent="0.2">
      <c r="A122" s="100"/>
      <c r="B122" s="90">
        <v>29</v>
      </c>
      <c r="C122" s="137"/>
      <c r="D122" s="90">
        <f t="shared" ref="D122:D141" si="99">C122</f>
        <v>0</v>
      </c>
      <c r="E122" s="90"/>
      <c r="F122" s="90" t="str">
        <f>IF(ISERROR(VLOOKUP(G122,Kontenrahmen!$A$1:$B$68,2)),"",VLOOKUP(G122,Kontenrahmen!$A$1:$B$68,2))</f>
        <v/>
      </c>
      <c r="G122" s="85"/>
      <c r="H122" s="86"/>
      <c r="I122" s="86"/>
      <c r="J122" s="113"/>
      <c r="K122" s="145"/>
      <c r="L122" s="146" t="str">
        <f t="shared" ref="L122" si="100">IF(G122&lt;&gt;"",IF(G122="2280","Wareneingang",IF(G122="2400","Warenausgang",IF(G122="2800","Zahlungseingang","Zahlungsausgang"))),"")</f>
        <v/>
      </c>
      <c r="M122" s="146"/>
      <c r="N122" s="147"/>
    </row>
    <row r="123" spans="1:14" x14ac:dyDescent="0.2">
      <c r="A123" s="100"/>
      <c r="B123" s="108">
        <v>30</v>
      </c>
      <c r="C123" s="138"/>
      <c r="D123" s="108">
        <f t="shared" si="99"/>
        <v>0</v>
      </c>
      <c r="E123" s="108"/>
      <c r="F123" s="108" t="str">
        <f>IF(ISERROR(VLOOKUP(G123,Kontenrahmen!$A$1:$B$68,2)),"",VLOOKUP(G123,Kontenrahmen!$A$1:$B$68,2))</f>
        <v/>
      </c>
      <c r="G123" s="132"/>
      <c r="H123" s="88"/>
      <c r="I123" s="88"/>
      <c r="J123" s="113"/>
      <c r="K123" s="139">
        <f t="shared" ref="K123" si="101">SUM(H123:H125)-SUM(I123:I125)</f>
        <v>0</v>
      </c>
      <c r="L123" s="140" t="str">
        <f t="shared" ref="L123" si="102">IF(G123&lt;&gt;"",IF(G123="2280","Wareneingang",IF(G123="2400","Warenausgang",IF(G123="2800","Zahlungseingang",IF(G123="4400","Zahlungsausgang","andere")))),"")</f>
        <v/>
      </c>
      <c r="M123" s="140"/>
      <c r="N123" s="141" t="str">
        <f t="shared" ref="N123" si="103">IF(L123&lt;&gt;"",E123,"")</f>
        <v/>
      </c>
    </row>
    <row r="124" spans="1:14" x14ac:dyDescent="0.2">
      <c r="A124" s="100"/>
      <c r="B124" s="108">
        <v>30</v>
      </c>
      <c r="C124" s="138"/>
      <c r="D124" s="108">
        <f t="shared" si="99"/>
        <v>0</v>
      </c>
      <c r="E124" s="108"/>
      <c r="F124" s="108" t="str">
        <f>IF(ISERROR(VLOOKUP(G124,Kontenrahmen!$A$1:$B$68,2)),"",VLOOKUP(G124,Kontenrahmen!$A$1:$B$68,2))</f>
        <v/>
      </c>
      <c r="G124" s="132"/>
      <c r="H124" s="88"/>
      <c r="I124" s="88"/>
      <c r="J124" s="113"/>
      <c r="K124" s="142"/>
      <c r="L124" s="143"/>
      <c r="M124" s="143"/>
      <c r="N124" s="144"/>
    </row>
    <row r="125" spans="1:14" x14ac:dyDescent="0.2">
      <c r="A125" s="100"/>
      <c r="B125" s="108">
        <v>30</v>
      </c>
      <c r="C125" s="138"/>
      <c r="D125" s="108">
        <f t="shared" si="99"/>
        <v>0</v>
      </c>
      <c r="E125" s="108"/>
      <c r="F125" s="108" t="str">
        <f>IF(ISERROR(VLOOKUP(G125,Kontenrahmen!$A$1:$B$68,2)),"",VLOOKUP(G125,Kontenrahmen!$A$1:$B$68,2))</f>
        <v/>
      </c>
      <c r="G125" s="132"/>
      <c r="H125" s="88"/>
      <c r="I125" s="88"/>
      <c r="J125" s="113"/>
      <c r="K125" s="145"/>
      <c r="L125" s="146" t="str">
        <f t="shared" ref="L125" si="104">IF(G125&lt;&gt;"",IF(G125="2280","Wareneingang",IF(G125="2400","Warenausgang",IF(G125="2800","Zahlungseingang","Zahlungsausgang"))),"")</f>
        <v/>
      </c>
      <c r="M125" s="146"/>
      <c r="N125" s="147"/>
    </row>
    <row r="126" spans="1:14" x14ac:dyDescent="0.2">
      <c r="A126" s="100"/>
      <c r="B126" s="90">
        <v>31</v>
      </c>
      <c r="C126" s="137"/>
      <c r="D126" s="90">
        <f t="shared" si="99"/>
        <v>0</v>
      </c>
      <c r="E126" s="90"/>
      <c r="F126" s="90" t="str">
        <f>IF(ISERROR(VLOOKUP(G126,Kontenrahmen!$A$1:$B$68,2)),"",VLOOKUP(G126,Kontenrahmen!$A$1:$B$68,2))</f>
        <v/>
      </c>
      <c r="G126" s="85"/>
      <c r="H126" s="86"/>
      <c r="I126" s="86"/>
      <c r="J126" s="113"/>
      <c r="K126" s="139">
        <f t="shared" ref="K126" si="105">SUM(H126:H128)-SUM(I126:I128)</f>
        <v>0</v>
      </c>
      <c r="L126" s="140" t="str">
        <f t="shared" ref="L126" si="106">IF(G126&lt;&gt;"",IF(G126="2280","Wareneingang",IF(G126="2400","Warenausgang",IF(G126="2800","Zahlungseingang",IF(G126="4400","Zahlungsausgang","andere")))),"")</f>
        <v/>
      </c>
      <c r="M126" s="140"/>
      <c r="N126" s="141" t="str">
        <f t="shared" ref="N126" si="107">IF(L126&lt;&gt;"",E126,"")</f>
        <v/>
      </c>
    </row>
    <row r="127" spans="1:14" x14ac:dyDescent="0.2">
      <c r="A127" s="100"/>
      <c r="B127" s="90">
        <v>31</v>
      </c>
      <c r="C127" s="137"/>
      <c r="D127" s="90">
        <f t="shared" si="99"/>
        <v>0</v>
      </c>
      <c r="E127" s="90"/>
      <c r="F127" s="90" t="str">
        <f>IF(ISERROR(VLOOKUP(G127,Kontenrahmen!$A$1:$B$68,2)),"",VLOOKUP(G127,Kontenrahmen!$A$1:$B$68,2))</f>
        <v/>
      </c>
      <c r="G127" s="85"/>
      <c r="H127" s="86"/>
      <c r="I127" s="86"/>
      <c r="J127" s="113"/>
      <c r="K127" s="142"/>
      <c r="L127" s="143"/>
      <c r="M127" s="143"/>
      <c r="N127" s="144"/>
    </row>
    <row r="128" spans="1:14" x14ac:dyDescent="0.2">
      <c r="A128" s="100"/>
      <c r="B128" s="90">
        <v>31</v>
      </c>
      <c r="C128" s="137"/>
      <c r="D128" s="90">
        <f t="shared" si="99"/>
        <v>0</v>
      </c>
      <c r="E128" s="90"/>
      <c r="F128" s="90" t="str">
        <f>IF(ISERROR(VLOOKUP(G128,Kontenrahmen!$A$1:$B$68,2)),"",VLOOKUP(G128,Kontenrahmen!$A$1:$B$68,2))</f>
        <v/>
      </c>
      <c r="G128" s="85"/>
      <c r="H128" s="86"/>
      <c r="I128" s="86"/>
      <c r="J128" s="113"/>
      <c r="K128" s="145"/>
      <c r="L128" s="146" t="str">
        <f t="shared" ref="L128" si="108">IF(G128&lt;&gt;"",IF(G128="2280","Wareneingang",IF(G128="2400","Warenausgang",IF(G128="2800","Zahlungseingang","Zahlungsausgang"))),"")</f>
        <v/>
      </c>
      <c r="M128" s="146"/>
      <c r="N128" s="147"/>
    </row>
    <row r="129" spans="1:14" x14ac:dyDescent="0.2">
      <c r="A129" s="100"/>
      <c r="B129" s="108">
        <v>32</v>
      </c>
      <c r="C129" s="138"/>
      <c r="D129" s="108">
        <f t="shared" si="99"/>
        <v>0</v>
      </c>
      <c r="E129" s="108"/>
      <c r="F129" s="108" t="str">
        <f>IF(ISERROR(VLOOKUP(G129,Kontenrahmen!$A$1:$B$68,2)),"",VLOOKUP(G129,Kontenrahmen!$A$1:$B$68,2))</f>
        <v/>
      </c>
      <c r="G129" s="132"/>
      <c r="H129" s="88"/>
      <c r="I129" s="88"/>
      <c r="J129" s="113"/>
      <c r="K129" s="139">
        <f t="shared" ref="K129" si="109">SUM(H129:H131)-SUM(I129:I131)</f>
        <v>0</v>
      </c>
      <c r="L129" s="140" t="str">
        <f t="shared" ref="L129" si="110">IF(G129&lt;&gt;"",IF(G129="2280","Wareneingang",IF(G129="2400","Warenausgang",IF(G129="2800","Zahlungseingang",IF(G129="4400","Zahlungsausgang","andere")))),"")</f>
        <v/>
      </c>
      <c r="M129" s="140"/>
      <c r="N129" s="141" t="str">
        <f t="shared" ref="N129" si="111">IF(L129&lt;&gt;"",E129,"")</f>
        <v/>
      </c>
    </row>
    <row r="130" spans="1:14" x14ac:dyDescent="0.2">
      <c r="A130" s="100"/>
      <c r="B130" s="108">
        <v>32</v>
      </c>
      <c r="C130" s="138"/>
      <c r="D130" s="108">
        <f t="shared" si="99"/>
        <v>0</v>
      </c>
      <c r="E130" s="108"/>
      <c r="F130" s="108" t="str">
        <f>IF(ISERROR(VLOOKUP(G130,Kontenrahmen!$A$1:$B$68,2)),"",VLOOKUP(G130,Kontenrahmen!$A$1:$B$68,2))</f>
        <v/>
      </c>
      <c r="G130" s="132"/>
      <c r="H130" s="88"/>
      <c r="I130" s="88"/>
      <c r="J130" s="113"/>
      <c r="K130" s="142"/>
      <c r="L130" s="143"/>
      <c r="M130" s="143"/>
      <c r="N130" s="144"/>
    </row>
    <row r="131" spans="1:14" x14ac:dyDescent="0.2">
      <c r="A131" s="100"/>
      <c r="B131" s="108">
        <v>32</v>
      </c>
      <c r="C131" s="138"/>
      <c r="D131" s="108">
        <f t="shared" si="99"/>
        <v>0</v>
      </c>
      <c r="E131" s="108"/>
      <c r="F131" s="108" t="str">
        <f>IF(ISERROR(VLOOKUP(G131,Kontenrahmen!$A$1:$B$68,2)),"",VLOOKUP(G131,Kontenrahmen!$A$1:$B$68,2))</f>
        <v/>
      </c>
      <c r="G131" s="132"/>
      <c r="H131" s="88"/>
      <c r="I131" s="88"/>
      <c r="J131" s="113"/>
      <c r="K131" s="145"/>
      <c r="L131" s="146" t="str">
        <f t="shared" ref="L131" si="112">IF(G131&lt;&gt;"",IF(G131="2280","Wareneingang",IF(G131="2400","Warenausgang",IF(G131="2800","Zahlungseingang","Zahlungsausgang"))),"")</f>
        <v/>
      </c>
      <c r="M131" s="146"/>
      <c r="N131" s="147"/>
    </row>
    <row r="132" spans="1:14" x14ac:dyDescent="0.2">
      <c r="A132" s="100"/>
      <c r="B132" s="90">
        <v>33</v>
      </c>
      <c r="C132" s="137"/>
      <c r="D132" s="90">
        <f t="shared" si="99"/>
        <v>0</v>
      </c>
      <c r="E132" s="90"/>
      <c r="F132" s="90" t="str">
        <f>IF(ISERROR(VLOOKUP(G132,Kontenrahmen!$A$1:$B$68,2)),"",VLOOKUP(G132,Kontenrahmen!$A$1:$B$68,2))</f>
        <v/>
      </c>
      <c r="G132" s="85"/>
      <c r="H132" s="86"/>
      <c r="I132" s="86"/>
      <c r="J132" s="113"/>
      <c r="K132" s="139">
        <f t="shared" ref="K132" si="113">SUM(H132:H134)-SUM(I132:I134)</f>
        <v>0</v>
      </c>
      <c r="L132" s="140" t="str">
        <f t="shared" ref="L132" si="114">IF(G132&lt;&gt;"",IF(G132="2280","Wareneingang",IF(G132="2400","Warenausgang",IF(G132="2800","Zahlungseingang",IF(G132="4400","Zahlungsausgang","andere")))),"")</f>
        <v/>
      </c>
      <c r="M132" s="140"/>
      <c r="N132" s="141" t="str">
        <f t="shared" ref="N132" si="115">IF(L132&lt;&gt;"",E132,"")</f>
        <v/>
      </c>
    </row>
    <row r="133" spans="1:14" x14ac:dyDescent="0.2">
      <c r="A133" s="100"/>
      <c r="B133" s="90">
        <v>33</v>
      </c>
      <c r="C133" s="137"/>
      <c r="D133" s="90">
        <f t="shared" si="99"/>
        <v>0</v>
      </c>
      <c r="E133" s="90"/>
      <c r="F133" s="90" t="str">
        <f>IF(ISERROR(VLOOKUP(G133,Kontenrahmen!$A$1:$B$68,2)),"",VLOOKUP(G133,Kontenrahmen!$A$1:$B$68,2))</f>
        <v/>
      </c>
      <c r="G133" s="85"/>
      <c r="H133" s="86"/>
      <c r="I133" s="86"/>
      <c r="J133" s="113"/>
      <c r="K133" s="142"/>
      <c r="L133" s="143"/>
      <c r="M133" s="143"/>
      <c r="N133" s="144"/>
    </row>
    <row r="134" spans="1:14" x14ac:dyDescent="0.2">
      <c r="A134" s="100"/>
      <c r="B134" s="90">
        <v>33</v>
      </c>
      <c r="C134" s="137"/>
      <c r="D134" s="90">
        <f t="shared" si="99"/>
        <v>0</v>
      </c>
      <c r="E134" s="90"/>
      <c r="F134" s="90" t="str">
        <f>IF(ISERROR(VLOOKUP(G134,Kontenrahmen!$A$1:$B$68,2)),"",VLOOKUP(G134,Kontenrahmen!$A$1:$B$68,2))</f>
        <v/>
      </c>
      <c r="G134" s="85"/>
      <c r="H134" s="86"/>
      <c r="I134" s="86"/>
      <c r="J134" s="113"/>
      <c r="K134" s="145"/>
      <c r="L134" s="146" t="str">
        <f t="shared" ref="L134" si="116">IF(G134&lt;&gt;"",IF(G134="2280","Wareneingang",IF(G134="2400","Warenausgang",IF(G134="2800","Zahlungseingang","Zahlungsausgang"))),"")</f>
        <v/>
      </c>
      <c r="M134" s="146"/>
      <c r="N134" s="147"/>
    </row>
    <row r="135" spans="1:14" x14ac:dyDescent="0.2">
      <c r="A135" s="100"/>
      <c r="B135" s="108">
        <v>34</v>
      </c>
      <c r="C135" s="138"/>
      <c r="D135" s="108">
        <f t="shared" si="99"/>
        <v>0</v>
      </c>
      <c r="E135" s="108"/>
      <c r="F135" s="108" t="str">
        <f>IF(ISERROR(VLOOKUP(G135,Kontenrahmen!$A$1:$B$68,2)),"",VLOOKUP(G135,Kontenrahmen!$A$1:$B$68,2))</f>
        <v/>
      </c>
      <c r="G135" s="132"/>
      <c r="H135" s="88"/>
      <c r="I135" s="88"/>
      <c r="J135" s="113"/>
      <c r="K135" s="139">
        <f t="shared" ref="K135" si="117">SUM(H135:H137)-SUM(I135:I137)</f>
        <v>0</v>
      </c>
      <c r="L135" s="140" t="str">
        <f t="shared" ref="L135" si="118">IF(G135&lt;&gt;"",IF(G135="2280","Wareneingang",IF(G135="2400","Warenausgang",IF(G135="2800","Zahlungseingang",IF(G135="4400","Zahlungsausgang","andere")))),"")</f>
        <v/>
      </c>
      <c r="M135" s="140"/>
      <c r="N135" s="141" t="str">
        <f t="shared" ref="N135" si="119">IF(L135&lt;&gt;"",E135,"")</f>
        <v/>
      </c>
    </row>
    <row r="136" spans="1:14" x14ac:dyDescent="0.2">
      <c r="A136" s="100"/>
      <c r="B136" s="108">
        <v>34</v>
      </c>
      <c r="C136" s="138"/>
      <c r="D136" s="108">
        <f t="shared" si="99"/>
        <v>0</v>
      </c>
      <c r="E136" s="108"/>
      <c r="F136" s="108" t="str">
        <f>IF(ISERROR(VLOOKUP(G136,Kontenrahmen!$A$1:$B$68,2)),"",VLOOKUP(G136,Kontenrahmen!$A$1:$B$68,2))</f>
        <v/>
      </c>
      <c r="G136" s="132"/>
      <c r="H136" s="88"/>
      <c r="I136" s="88"/>
      <c r="J136" s="113"/>
      <c r="K136" s="142"/>
      <c r="L136" s="143"/>
      <c r="M136" s="143"/>
      <c r="N136" s="144"/>
    </row>
    <row r="137" spans="1:14" x14ac:dyDescent="0.2">
      <c r="A137" s="100"/>
      <c r="B137" s="108">
        <v>34</v>
      </c>
      <c r="C137" s="138"/>
      <c r="D137" s="108">
        <f t="shared" si="99"/>
        <v>0</v>
      </c>
      <c r="E137" s="108"/>
      <c r="F137" s="108" t="str">
        <f>IF(ISERROR(VLOOKUP(G137,Kontenrahmen!$A$1:$B$68,2)),"",VLOOKUP(G137,Kontenrahmen!$A$1:$B$68,2))</f>
        <v/>
      </c>
      <c r="G137" s="132"/>
      <c r="H137" s="88"/>
      <c r="I137" s="88"/>
      <c r="J137" s="113"/>
      <c r="K137" s="145"/>
      <c r="L137" s="146" t="str">
        <f t="shared" ref="L137" si="120">IF(G137&lt;&gt;"",IF(G137="2280","Wareneingang",IF(G137="2400","Warenausgang",IF(G137="2800","Zahlungseingang","Zahlungsausgang"))),"")</f>
        <v/>
      </c>
      <c r="M137" s="146"/>
      <c r="N137" s="147"/>
    </row>
    <row r="138" spans="1:14" x14ac:dyDescent="0.2">
      <c r="A138" s="100"/>
      <c r="B138" s="90">
        <v>35</v>
      </c>
      <c r="C138" s="137"/>
      <c r="D138" s="90">
        <f t="shared" si="99"/>
        <v>0</v>
      </c>
      <c r="E138" s="90"/>
      <c r="F138" s="90" t="str">
        <f>IF(ISERROR(VLOOKUP(G138,Kontenrahmen!$A$1:$B$68,2)),"",VLOOKUP(G138,Kontenrahmen!$A$1:$B$68,2))</f>
        <v/>
      </c>
      <c r="G138" s="85"/>
      <c r="H138" s="86"/>
      <c r="I138" s="86"/>
      <c r="J138" s="113"/>
      <c r="K138" s="139">
        <f t="shared" ref="K138" si="121">SUM(H138:H140)-SUM(I138:I140)</f>
        <v>0</v>
      </c>
      <c r="L138" s="140" t="str">
        <f t="shared" ref="L138" si="122">IF(G138&lt;&gt;"",IF(G138="2280","Wareneingang",IF(G138="2400","Warenausgang",IF(G138="2800","Zahlungseingang",IF(G138="4400","Zahlungsausgang","andere")))),"")</f>
        <v/>
      </c>
      <c r="M138" s="140"/>
      <c r="N138" s="141" t="str">
        <f t="shared" ref="N138" si="123">IF(L138&lt;&gt;"",E138,"")</f>
        <v/>
      </c>
    </row>
    <row r="139" spans="1:14" x14ac:dyDescent="0.2">
      <c r="A139" s="100"/>
      <c r="B139" s="90">
        <v>35</v>
      </c>
      <c r="C139" s="137"/>
      <c r="D139" s="90">
        <f t="shared" si="99"/>
        <v>0</v>
      </c>
      <c r="E139" s="90"/>
      <c r="F139" s="90" t="str">
        <f>IF(ISERROR(VLOOKUP(G139,Kontenrahmen!$A$1:$B$68,2)),"",VLOOKUP(G139,Kontenrahmen!$A$1:$B$68,2))</f>
        <v/>
      </c>
      <c r="G139" s="85"/>
      <c r="H139" s="86"/>
      <c r="I139" s="86"/>
      <c r="J139" s="113"/>
      <c r="K139" s="142"/>
      <c r="L139" s="143"/>
      <c r="M139" s="143"/>
      <c r="N139" s="144"/>
    </row>
    <row r="140" spans="1:14" x14ac:dyDescent="0.2">
      <c r="A140" s="100"/>
      <c r="B140" s="90">
        <v>35</v>
      </c>
      <c r="C140" s="137"/>
      <c r="D140" s="90">
        <f t="shared" si="99"/>
        <v>0</v>
      </c>
      <c r="E140" s="90"/>
      <c r="F140" s="90" t="str">
        <f>IF(ISERROR(VLOOKUP(G140,Kontenrahmen!$A$1:$B$68,2)),"",VLOOKUP(G140,Kontenrahmen!$A$1:$B$68,2))</f>
        <v/>
      </c>
      <c r="G140" s="85"/>
      <c r="H140" s="86"/>
      <c r="I140" s="86"/>
      <c r="J140" s="113"/>
      <c r="K140" s="145"/>
      <c r="L140" s="146" t="str">
        <f t="shared" ref="L140" si="124">IF(G140&lt;&gt;"",IF(G140="2280","Wareneingang",IF(G140="2400","Warenausgang",IF(G140="2800","Zahlungseingang","Zahlungsausgang"))),"")</f>
        <v/>
      </c>
      <c r="M140" s="146"/>
      <c r="N140" s="147"/>
    </row>
    <row r="141" spans="1:14" x14ac:dyDescent="0.2">
      <c r="A141" s="100"/>
      <c r="B141" s="108">
        <v>36</v>
      </c>
      <c r="C141" s="138"/>
      <c r="D141" s="108">
        <f t="shared" si="99"/>
        <v>0</v>
      </c>
      <c r="E141" s="108"/>
      <c r="F141" s="108" t="str">
        <f>IF(ISERROR(VLOOKUP(G141,Kontenrahmen!$A$1:$B$68,2)),"",VLOOKUP(G141,Kontenrahmen!$A$1:$B$68,2))</f>
        <v/>
      </c>
      <c r="G141" s="132"/>
      <c r="H141" s="88"/>
      <c r="I141" s="88"/>
      <c r="J141" s="113"/>
      <c r="K141" s="139">
        <f t="shared" ref="K141" si="125">SUM(H141:H143)-SUM(I141:I143)</f>
        <v>0</v>
      </c>
      <c r="L141" s="140" t="str">
        <f t="shared" ref="L141" si="126">IF(G141&lt;&gt;"",IF(G141="2280","Wareneingang",IF(G141="2400","Warenausgang",IF(G141="2800","Zahlungseingang",IF(G141="4400","Zahlungsausgang","andere")))),"")</f>
        <v/>
      </c>
      <c r="M141" s="140"/>
      <c r="N141" s="141" t="str">
        <f t="shared" ref="N141" si="127">IF(L141&lt;&gt;"",E141,"")</f>
        <v/>
      </c>
    </row>
    <row r="142" spans="1:14" x14ac:dyDescent="0.2">
      <c r="A142" s="100"/>
      <c r="B142" s="108">
        <v>36</v>
      </c>
      <c r="C142" s="138"/>
      <c r="D142" s="108">
        <f t="shared" ref="D142:D158" si="128">C142</f>
        <v>0</v>
      </c>
      <c r="E142" s="108"/>
      <c r="F142" s="108" t="str">
        <f>IF(ISERROR(VLOOKUP(G142,Kontenrahmen!$A$1:$B$68,2)),"",VLOOKUP(G142,Kontenrahmen!$A$1:$B$68,2))</f>
        <v/>
      </c>
      <c r="G142" s="132"/>
      <c r="H142" s="88"/>
      <c r="I142" s="88"/>
      <c r="J142" s="113"/>
      <c r="K142" s="142"/>
      <c r="L142" s="143"/>
      <c r="M142" s="143"/>
      <c r="N142" s="144"/>
    </row>
    <row r="143" spans="1:14" x14ac:dyDescent="0.2">
      <c r="A143" s="100"/>
      <c r="B143" s="108">
        <v>36</v>
      </c>
      <c r="C143" s="138"/>
      <c r="D143" s="108">
        <f t="shared" si="128"/>
        <v>0</v>
      </c>
      <c r="E143" s="108"/>
      <c r="F143" s="108" t="str">
        <f>IF(ISERROR(VLOOKUP(G143,Kontenrahmen!$A$1:$B$68,2)),"",VLOOKUP(G143,Kontenrahmen!$A$1:$B$68,2))</f>
        <v/>
      </c>
      <c r="G143" s="132"/>
      <c r="H143" s="88"/>
      <c r="I143" s="88"/>
      <c r="J143" s="113"/>
      <c r="K143" s="145"/>
      <c r="L143" s="146" t="str">
        <f t="shared" ref="L143" si="129">IF(G143&lt;&gt;"",IF(G143="2280","Wareneingang",IF(G143="2400","Warenausgang",IF(G143="2800","Zahlungseingang","Zahlungsausgang"))),"")</f>
        <v/>
      </c>
      <c r="M143" s="146"/>
      <c r="N143" s="147"/>
    </row>
    <row r="144" spans="1:14" x14ac:dyDescent="0.2">
      <c r="A144" s="100"/>
      <c r="B144" s="90">
        <v>37</v>
      </c>
      <c r="C144" s="137"/>
      <c r="D144" s="90">
        <f t="shared" si="128"/>
        <v>0</v>
      </c>
      <c r="E144" s="90"/>
      <c r="F144" s="90" t="str">
        <f>IF(ISERROR(VLOOKUP(G144,Kontenrahmen!$A$1:$B$68,2)),"",VLOOKUP(G144,Kontenrahmen!$A$1:$B$68,2))</f>
        <v/>
      </c>
      <c r="G144" s="85"/>
      <c r="H144" s="86"/>
      <c r="I144" s="86"/>
      <c r="J144" s="113"/>
      <c r="K144" s="139">
        <f t="shared" ref="K144" si="130">SUM(H144:H146)-SUM(I144:I146)</f>
        <v>0</v>
      </c>
      <c r="L144" s="140" t="str">
        <f t="shared" ref="L144" si="131">IF(G144&lt;&gt;"",IF(G144="2280","Wareneingang",IF(G144="2400","Warenausgang",IF(G144="2800","Zahlungseingang",IF(G144="4400","Zahlungsausgang","andere")))),"")</f>
        <v/>
      </c>
      <c r="M144" s="140"/>
      <c r="N144" s="141" t="str">
        <f t="shared" ref="N144" si="132">IF(L144&lt;&gt;"",E144,"")</f>
        <v/>
      </c>
    </row>
    <row r="145" spans="1:14" x14ac:dyDescent="0.2">
      <c r="A145" s="100"/>
      <c r="B145" s="90">
        <v>37</v>
      </c>
      <c r="C145" s="137"/>
      <c r="D145" s="90">
        <f t="shared" si="128"/>
        <v>0</v>
      </c>
      <c r="E145" s="90"/>
      <c r="F145" s="90" t="str">
        <f>IF(ISERROR(VLOOKUP(G145,Kontenrahmen!$A$1:$B$68,2)),"",VLOOKUP(G145,Kontenrahmen!$A$1:$B$68,2))</f>
        <v/>
      </c>
      <c r="G145" s="85"/>
      <c r="H145" s="86"/>
      <c r="I145" s="86"/>
      <c r="J145" s="113"/>
      <c r="K145" s="142"/>
      <c r="L145" s="143"/>
      <c r="M145" s="143"/>
      <c r="N145" s="144"/>
    </row>
    <row r="146" spans="1:14" x14ac:dyDescent="0.2">
      <c r="A146" s="100"/>
      <c r="B146" s="90">
        <v>37</v>
      </c>
      <c r="C146" s="137"/>
      <c r="D146" s="90">
        <f t="shared" si="128"/>
        <v>0</v>
      </c>
      <c r="E146" s="90"/>
      <c r="F146" s="90" t="str">
        <f>IF(ISERROR(VLOOKUP(G146,Kontenrahmen!$A$1:$B$68,2)),"",VLOOKUP(G146,Kontenrahmen!$A$1:$B$68,2))</f>
        <v/>
      </c>
      <c r="G146" s="85"/>
      <c r="H146" s="86"/>
      <c r="I146" s="86"/>
      <c r="J146" s="113"/>
      <c r="K146" s="145"/>
      <c r="L146" s="146" t="str">
        <f t="shared" ref="L146" si="133">IF(G146&lt;&gt;"",IF(G146="2280","Wareneingang",IF(G146="2400","Warenausgang",IF(G146="2800","Zahlungseingang","Zahlungsausgang"))),"")</f>
        <v/>
      </c>
      <c r="M146" s="146"/>
      <c r="N146" s="147"/>
    </row>
    <row r="147" spans="1:14" x14ac:dyDescent="0.2">
      <c r="A147" s="100"/>
      <c r="B147" s="108">
        <v>38</v>
      </c>
      <c r="C147" s="138"/>
      <c r="D147" s="108">
        <f t="shared" si="128"/>
        <v>0</v>
      </c>
      <c r="E147" s="108"/>
      <c r="F147" s="108" t="str">
        <f>IF(ISERROR(VLOOKUP(G147,Kontenrahmen!$A$1:$B$68,2)),"",VLOOKUP(G147,Kontenrahmen!$A$1:$B$68,2))</f>
        <v/>
      </c>
      <c r="G147" s="132"/>
      <c r="H147" s="88"/>
      <c r="I147" s="88"/>
      <c r="J147" s="113"/>
      <c r="K147" s="139">
        <f t="shared" ref="K147" si="134">SUM(H147:H149)-SUM(I147:I149)</f>
        <v>0</v>
      </c>
      <c r="L147" s="140" t="str">
        <f t="shared" ref="L147" si="135">IF(G147&lt;&gt;"",IF(G147="2280","Wareneingang",IF(G147="2400","Warenausgang",IF(G147="2800","Zahlungseingang",IF(G147="4400","Zahlungsausgang","andere")))),"")</f>
        <v/>
      </c>
      <c r="M147" s="140"/>
      <c r="N147" s="141" t="str">
        <f t="shared" ref="N147" si="136">IF(L147&lt;&gt;"",E147,"")</f>
        <v/>
      </c>
    </row>
    <row r="148" spans="1:14" x14ac:dyDescent="0.2">
      <c r="A148" s="100"/>
      <c r="B148" s="108">
        <v>38</v>
      </c>
      <c r="C148" s="138"/>
      <c r="D148" s="108">
        <f t="shared" si="128"/>
        <v>0</v>
      </c>
      <c r="E148" s="108"/>
      <c r="F148" s="108" t="str">
        <f>IF(ISERROR(VLOOKUP(G148,Kontenrahmen!$A$1:$B$68,2)),"",VLOOKUP(G148,Kontenrahmen!$A$1:$B$68,2))</f>
        <v/>
      </c>
      <c r="G148" s="132"/>
      <c r="H148" s="88"/>
      <c r="I148" s="88"/>
      <c r="J148" s="113"/>
      <c r="K148" s="142"/>
      <c r="L148" s="143"/>
      <c r="M148" s="143"/>
      <c r="N148" s="144"/>
    </row>
    <row r="149" spans="1:14" x14ac:dyDescent="0.2">
      <c r="A149" s="100"/>
      <c r="B149" s="108">
        <v>38</v>
      </c>
      <c r="C149" s="138"/>
      <c r="D149" s="108">
        <f t="shared" si="128"/>
        <v>0</v>
      </c>
      <c r="E149" s="108"/>
      <c r="F149" s="108" t="str">
        <f>IF(ISERROR(VLOOKUP(G149,Kontenrahmen!$A$1:$B$68,2)),"",VLOOKUP(G149,Kontenrahmen!$A$1:$B$68,2))</f>
        <v/>
      </c>
      <c r="G149" s="132"/>
      <c r="H149" s="88"/>
      <c r="I149" s="88"/>
      <c r="J149" s="113"/>
      <c r="K149" s="145"/>
      <c r="L149" s="146" t="str">
        <f t="shared" ref="L149" si="137">IF(G149&lt;&gt;"",IF(G149="2280","Wareneingang",IF(G149="2400","Warenausgang",IF(G149="2800","Zahlungseingang","Zahlungsausgang"))),"")</f>
        <v/>
      </c>
      <c r="M149" s="146"/>
      <c r="N149" s="147"/>
    </row>
    <row r="150" spans="1:14" x14ac:dyDescent="0.2">
      <c r="A150" s="100"/>
      <c r="B150" s="90">
        <v>39</v>
      </c>
      <c r="C150" s="137"/>
      <c r="D150" s="90">
        <f t="shared" si="128"/>
        <v>0</v>
      </c>
      <c r="E150" s="90"/>
      <c r="F150" s="90" t="str">
        <f>IF(ISERROR(VLOOKUP(G150,Kontenrahmen!$A$1:$B$68,2)),"",VLOOKUP(G150,Kontenrahmen!$A$1:$B$68,2))</f>
        <v/>
      </c>
      <c r="G150" s="85"/>
      <c r="H150" s="86"/>
      <c r="I150" s="86"/>
      <c r="J150" s="113"/>
      <c r="K150" s="139">
        <f t="shared" ref="K150" si="138">SUM(H150:H152)-SUM(I150:I152)</f>
        <v>0</v>
      </c>
      <c r="L150" s="140" t="str">
        <f t="shared" ref="L150" si="139">IF(G150&lt;&gt;"",IF(G150="2280","Wareneingang",IF(G150="2400","Warenausgang",IF(G150="2800","Zahlungseingang",IF(G150="4400","Zahlungsausgang","andere")))),"")</f>
        <v/>
      </c>
      <c r="M150" s="140"/>
      <c r="N150" s="141" t="str">
        <f t="shared" ref="N150" si="140">IF(L150&lt;&gt;"",E150,"")</f>
        <v/>
      </c>
    </row>
    <row r="151" spans="1:14" x14ac:dyDescent="0.2">
      <c r="A151" s="100"/>
      <c r="B151" s="90">
        <v>39</v>
      </c>
      <c r="C151" s="137"/>
      <c r="D151" s="90">
        <f t="shared" si="128"/>
        <v>0</v>
      </c>
      <c r="E151" s="90"/>
      <c r="F151" s="90" t="str">
        <f>IF(ISERROR(VLOOKUP(G151,Kontenrahmen!$A$1:$B$68,2)),"",VLOOKUP(G151,Kontenrahmen!$A$1:$B$68,2))</f>
        <v/>
      </c>
      <c r="G151" s="85"/>
      <c r="H151" s="86"/>
      <c r="I151" s="86"/>
      <c r="J151" s="113"/>
      <c r="K151" s="142"/>
      <c r="L151" s="143"/>
      <c r="M151" s="143"/>
      <c r="N151" s="144"/>
    </row>
    <row r="152" spans="1:14" x14ac:dyDescent="0.2">
      <c r="A152" s="100"/>
      <c r="B152" s="90">
        <v>39</v>
      </c>
      <c r="C152" s="137"/>
      <c r="D152" s="90">
        <f t="shared" si="128"/>
        <v>0</v>
      </c>
      <c r="E152" s="90"/>
      <c r="F152" s="90" t="str">
        <f>IF(ISERROR(VLOOKUP(G152,Kontenrahmen!$A$1:$B$68,2)),"",VLOOKUP(G152,Kontenrahmen!$A$1:$B$68,2))</f>
        <v/>
      </c>
      <c r="G152" s="85"/>
      <c r="H152" s="86"/>
      <c r="I152" s="86"/>
      <c r="J152" s="113"/>
      <c r="K152" s="145"/>
      <c r="L152" s="146" t="str">
        <f t="shared" ref="L152" si="141">IF(G152&lt;&gt;"",IF(G152="2280","Wareneingang",IF(G152="2400","Warenausgang",IF(G152="2800","Zahlungseingang","Zahlungsausgang"))),"")</f>
        <v/>
      </c>
      <c r="M152" s="146"/>
      <c r="N152" s="147"/>
    </row>
    <row r="153" spans="1:14" x14ac:dyDescent="0.2">
      <c r="A153" s="100"/>
      <c r="B153" s="108">
        <v>40</v>
      </c>
      <c r="C153" s="138"/>
      <c r="D153" s="108">
        <f t="shared" si="128"/>
        <v>0</v>
      </c>
      <c r="E153" s="108"/>
      <c r="F153" s="108" t="str">
        <f>IF(ISERROR(VLOOKUP(G153,Kontenrahmen!$A$1:$B$68,2)),"",VLOOKUP(G153,Kontenrahmen!$A$1:$B$68,2))</f>
        <v/>
      </c>
      <c r="G153" s="133"/>
      <c r="H153" s="88"/>
      <c r="I153" s="108"/>
      <c r="J153" s="128"/>
      <c r="K153" s="139">
        <f t="shared" ref="K153" si="142">SUM(H153:H155)-SUM(I153:I155)</f>
        <v>0</v>
      </c>
      <c r="L153" s="140" t="str">
        <f t="shared" ref="L153" si="143">IF(G153&lt;&gt;"",IF(G153="2280","Wareneingang",IF(G153="2400","Warenausgang",IF(G153="2800","Zahlungseingang",IF(G153="4400","Zahlungsausgang","andere")))),"")</f>
        <v/>
      </c>
      <c r="M153" s="140"/>
      <c r="N153" s="141" t="str">
        <f t="shared" ref="N153" si="144">IF(L153&lt;&gt;"",E153,"")</f>
        <v/>
      </c>
    </row>
    <row r="154" spans="1:14" x14ac:dyDescent="0.2">
      <c r="A154" s="100"/>
      <c r="B154" s="108">
        <v>40</v>
      </c>
      <c r="C154" s="138"/>
      <c r="D154" s="108">
        <f t="shared" si="128"/>
        <v>0</v>
      </c>
      <c r="E154" s="108"/>
      <c r="F154" s="108" t="str">
        <f>IF(ISERROR(VLOOKUP(G154,Kontenrahmen!$A$1:$B$68,2)),"",VLOOKUP(G154,Kontenrahmen!$A$1:$B$68,2))</f>
        <v/>
      </c>
      <c r="G154" s="133"/>
      <c r="H154" s="108"/>
      <c r="I154" s="131"/>
      <c r="J154" s="128"/>
      <c r="K154" s="142"/>
      <c r="L154" s="143"/>
      <c r="M154" s="143"/>
      <c r="N154" s="144"/>
    </row>
    <row r="155" spans="1:14" x14ac:dyDescent="0.2">
      <c r="A155" s="100"/>
      <c r="B155" s="108">
        <v>40</v>
      </c>
      <c r="C155" s="138"/>
      <c r="D155" s="108">
        <f t="shared" si="128"/>
        <v>0</v>
      </c>
      <c r="E155" s="108"/>
      <c r="F155" s="108" t="str">
        <f>IF(ISERROR(VLOOKUP(G155,Kontenrahmen!$A$1:$B$68,2)),"",VLOOKUP(G155,Kontenrahmen!$A$1:$B$68,2))</f>
        <v/>
      </c>
      <c r="G155" s="133"/>
      <c r="H155" s="108"/>
      <c r="I155" s="108"/>
      <c r="J155" s="128"/>
      <c r="K155" s="145"/>
      <c r="L155" s="146" t="str">
        <f t="shared" ref="L155" si="145">IF(G155&lt;&gt;"",IF(G155="2280","Wareneingang",IF(G155="2400","Warenausgang",IF(G155="2800","Zahlungseingang","Zahlungsausgang"))),"")</f>
        <v/>
      </c>
      <c r="M155" s="146"/>
      <c r="N155" s="147"/>
    </row>
    <row r="156" spans="1:14" x14ac:dyDescent="0.2">
      <c r="A156" s="100"/>
      <c r="B156" s="90">
        <v>41</v>
      </c>
      <c r="C156" s="137"/>
      <c r="D156" s="90">
        <f t="shared" si="128"/>
        <v>0</v>
      </c>
      <c r="E156" s="90"/>
      <c r="F156" s="90" t="str">
        <f>IF(ISERROR(VLOOKUP(G156,Kontenrahmen!$A$1:$B$68,2)),"",VLOOKUP(G156,Kontenrahmen!$A$1:$B$68,2))</f>
        <v/>
      </c>
      <c r="G156" s="134"/>
      <c r="H156" s="86"/>
      <c r="I156" s="90"/>
      <c r="J156" s="128"/>
    </row>
    <row r="157" spans="1:14" x14ac:dyDescent="0.2">
      <c r="A157" s="100"/>
      <c r="B157" s="90">
        <v>41</v>
      </c>
      <c r="C157" s="137"/>
      <c r="D157" s="90">
        <f t="shared" si="128"/>
        <v>0</v>
      </c>
      <c r="E157" s="90"/>
      <c r="F157" s="90" t="str">
        <f>IF(ISERROR(VLOOKUP(G157,Kontenrahmen!$A$1:$B$68,2)),"",VLOOKUP(G157,Kontenrahmen!$A$1:$B$68,2))</f>
        <v/>
      </c>
      <c r="G157" s="134"/>
      <c r="H157" s="90"/>
      <c r="I157" s="129"/>
      <c r="J157" s="128"/>
    </row>
    <row r="158" spans="1:14" x14ac:dyDescent="0.2">
      <c r="A158" s="100"/>
      <c r="B158" s="90">
        <v>41</v>
      </c>
      <c r="C158" s="137"/>
      <c r="D158" s="90">
        <f t="shared" si="128"/>
        <v>0</v>
      </c>
      <c r="E158" s="90"/>
      <c r="F158" s="90" t="str">
        <f>IF(ISERROR(VLOOKUP(G158,Kontenrahmen!$A$1:$B$68,2)),"",VLOOKUP(G158,Kontenrahmen!$A$1:$B$68,2))</f>
        <v/>
      </c>
      <c r="G158" s="134"/>
      <c r="H158" s="90"/>
      <c r="I158" s="90"/>
      <c r="J158" s="128"/>
    </row>
    <row r="159" spans="1:14" x14ac:dyDescent="0.2">
      <c r="A159" s="100"/>
      <c r="B159" s="77" t="s">
        <v>131</v>
      </c>
      <c r="C159" s="123"/>
      <c r="D159" s="78"/>
      <c r="E159" s="78"/>
      <c r="F159" s="78"/>
      <c r="G159" s="115"/>
      <c r="H159" s="79"/>
      <c r="I159" s="79"/>
      <c r="J159" s="70"/>
    </row>
    <row r="160" spans="1:14" hidden="1" x14ac:dyDescent="0.2">
      <c r="A160" s="100"/>
      <c r="B160" s="71"/>
      <c r="C160" s="121"/>
      <c r="D160" s="72"/>
      <c r="E160" s="72"/>
      <c r="F160" s="72" t="str">
        <f>VLOOKUP(G160,Kontenrahmen!$A$27:$B$60,2)</f>
        <v>Umsatzerlöse für Waren</v>
      </c>
      <c r="G160" s="95" t="str">
        <f>Erfolgskonten!B4</f>
        <v>5100</v>
      </c>
      <c r="H160" s="73"/>
      <c r="I160" s="73"/>
      <c r="J160" s="81" t="str">
        <f>J161</f>
        <v>5100</v>
      </c>
    </row>
    <row r="161" spans="1:10" hidden="1" x14ac:dyDescent="0.2">
      <c r="A161" s="100"/>
      <c r="B161" s="71"/>
      <c r="C161" s="121"/>
      <c r="D161" s="72"/>
      <c r="E161" s="72"/>
      <c r="F161" s="93" t="str">
        <f>Kontenrahmen!B68</f>
        <v>GuV</v>
      </c>
      <c r="G161" s="95" t="str">
        <f>Kontenrahmen!A68</f>
        <v>8020</v>
      </c>
      <c r="H161" s="73"/>
      <c r="I161" s="73">
        <f>Erfolgskonten!C7</f>
        <v>123472.21983193277</v>
      </c>
      <c r="J161" s="81" t="str">
        <f>G160</f>
        <v>5100</v>
      </c>
    </row>
    <row r="162" spans="1:10" hidden="1" x14ac:dyDescent="0.2">
      <c r="A162" s="100"/>
      <c r="B162" s="74"/>
      <c r="C162" s="122"/>
      <c r="D162" s="75"/>
      <c r="E162" s="75"/>
      <c r="F162" s="75" t="str">
        <f>VLOOKUP(G162,Kontenrahmen!$A$27:$B$60,2)</f>
        <v>Zinserträge</v>
      </c>
      <c r="G162" s="97" t="str">
        <f>Erfolgskonten!B10</f>
        <v>5710</v>
      </c>
      <c r="H162" s="76"/>
      <c r="I162" s="76"/>
      <c r="J162" s="80" t="str">
        <f>J163</f>
        <v>5710</v>
      </c>
    </row>
    <row r="163" spans="1:10" hidden="1" x14ac:dyDescent="0.2">
      <c r="A163" s="100"/>
      <c r="B163" s="74"/>
      <c r="C163" s="122"/>
      <c r="D163" s="75"/>
      <c r="E163" s="75"/>
      <c r="F163" s="96" t="str">
        <f>F164</f>
        <v>GuV</v>
      </c>
      <c r="G163" s="97" t="str">
        <f>G161</f>
        <v>8020</v>
      </c>
      <c r="H163" s="76"/>
      <c r="I163" s="76">
        <f>Erfolgskonten!C13</f>
        <v>0</v>
      </c>
      <c r="J163" s="80" t="str">
        <f>G162</f>
        <v>5710</v>
      </c>
    </row>
    <row r="164" spans="1:10" hidden="1" x14ac:dyDescent="0.2">
      <c r="A164" s="100"/>
      <c r="B164" s="71"/>
      <c r="C164" s="121"/>
      <c r="D164" s="72"/>
      <c r="E164" s="72"/>
      <c r="F164" s="93" t="str">
        <f>F161</f>
        <v>GuV</v>
      </c>
      <c r="G164" s="95" t="str">
        <f>G163</f>
        <v>8020</v>
      </c>
      <c r="H164" s="73">
        <f>Erfolgskonten!J14</f>
        <v>0</v>
      </c>
      <c r="I164" s="73"/>
      <c r="J164" s="81"/>
    </row>
    <row r="165" spans="1:10" hidden="1" x14ac:dyDescent="0.2">
      <c r="A165" s="100"/>
      <c r="B165" s="71"/>
      <c r="C165" s="121"/>
      <c r="D165" s="72"/>
      <c r="E165" s="72"/>
      <c r="F165" s="72" t="str">
        <f>VLOOKUP(G165,Kontenrahmen!$A$27:$B$60,2)</f>
        <v>Wareneingang (Aufwendungen für Waren Sammelkonto)</v>
      </c>
      <c r="G165" s="95" t="str">
        <f>Erfolgskonten!G11</f>
        <v>6060</v>
      </c>
      <c r="H165" s="73"/>
      <c r="I165" s="73"/>
      <c r="J165" s="81"/>
    </row>
    <row r="166" spans="1:10" hidden="1" x14ac:dyDescent="0.2">
      <c r="A166" s="100"/>
      <c r="B166" s="71"/>
      <c r="C166" s="121"/>
      <c r="D166" s="72"/>
      <c r="E166" s="72"/>
      <c r="F166" s="93" t="str">
        <f>F164</f>
        <v>GuV</v>
      </c>
      <c r="G166" s="95" t="s">
        <v>84</v>
      </c>
      <c r="H166" s="73">
        <f>Erfolgskonten!J46</f>
        <v>0</v>
      </c>
      <c r="I166" s="73"/>
      <c r="J166" s="81"/>
    </row>
    <row r="167" spans="1:10" hidden="1" x14ac:dyDescent="0.2">
      <c r="A167" s="100"/>
      <c r="B167" s="71"/>
      <c r="C167" s="121"/>
      <c r="D167" s="72"/>
      <c r="E167" s="72"/>
      <c r="F167" s="72" t="str">
        <f>VLOOKUP(G167,Kontenrahmen!$A$27:$B$60,2)</f>
        <v>Aufwendungen für Fremdinstandsetzung</v>
      </c>
      <c r="G167" s="95" t="s">
        <v>132</v>
      </c>
      <c r="H167" s="73"/>
      <c r="I167" s="73"/>
      <c r="J167" s="81"/>
    </row>
    <row r="168" spans="1:10" hidden="1" x14ac:dyDescent="0.2">
      <c r="A168" s="100"/>
      <c r="B168" s="71"/>
      <c r="C168" s="121"/>
      <c r="D168" s="72"/>
      <c r="E168" s="72"/>
      <c r="F168" s="72" t="str">
        <f>VLOOKUP(G168,Kontenrahmen!$A$27:$B$60,2)</f>
        <v>Beiträge zu Verbänden</v>
      </c>
      <c r="G168" s="95" t="s">
        <v>84</v>
      </c>
      <c r="H168" s="73">
        <f>Erfolgskonten!J40</f>
        <v>0</v>
      </c>
      <c r="I168" s="73"/>
      <c r="J168" s="81"/>
    </row>
    <row r="169" spans="1:10" hidden="1" x14ac:dyDescent="0.2">
      <c r="A169" s="100"/>
      <c r="B169" s="71"/>
      <c r="C169" s="121"/>
      <c r="D169" s="72"/>
      <c r="E169" s="72"/>
      <c r="F169" s="72" t="str">
        <f>VLOOKUP(G169,Kontenrahmen!$A$27:$B$60,2)</f>
        <v>sonstige betriebliche Aufwendungen</v>
      </c>
      <c r="G169" s="95" t="s">
        <v>140</v>
      </c>
      <c r="H169" s="73"/>
      <c r="I169" s="73"/>
      <c r="J169" s="81"/>
    </row>
    <row r="170" spans="1:10" hidden="1" x14ac:dyDescent="0.2">
      <c r="A170" s="100"/>
      <c r="B170" s="74"/>
      <c r="C170" s="122"/>
      <c r="D170" s="75"/>
      <c r="E170" s="75"/>
      <c r="F170" s="96" t="str">
        <f>F164</f>
        <v>GuV</v>
      </c>
      <c r="G170" s="97" t="str">
        <f>G164</f>
        <v>8020</v>
      </c>
      <c r="H170" s="76">
        <f>Erfolgskonten!J20</f>
        <v>0</v>
      </c>
      <c r="I170" s="76"/>
      <c r="J170" s="80" t="str">
        <f>G171</f>
        <v>6062</v>
      </c>
    </row>
    <row r="171" spans="1:10" hidden="1" x14ac:dyDescent="0.2">
      <c r="A171" s="100"/>
      <c r="B171" s="74"/>
      <c r="C171" s="122"/>
      <c r="D171" s="75"/>
      <c r="E171" s="75"/>
      <c r="F171" s="75" t="str">
        <f>VLOOKUP(G171,Kontenrahmen!$A$27:$B$60,2)</f>
        <v>Nachlässe</v>
      </c>
      <c r="G171" s="97" t="str">
        <f>Erfolgskonten!G17</f>
        <v>6062</v>
      </c>
      <c r="H171" s="76"/>
      <c r="I171" s="76"/>
      <c r="J171" s="80" t="str">
        <f>J170</f>
        <v>6062</v>
      </c>
    </row>
    <row r="172" spans="1:10" hidden="1" x14ac:dyDescent="0.2">
      <c r="A172" s="100"/>
      <c r="B172" s="71"/>
      <c r="C172" s="121"/>
      <c r="D172" s="72"/>
      <c r="E172" s="72"/>
      <c r="F172" s="93" t="str">
        <f>F170</f>
        <v>GuV</v>
      </c>
      <c r="G172" s="95" t="str">
        <f>G170</f>
        <v>8020</v>
      </c>
      <c r="H172" s="73">
        <f>Erfolgskonten!J26</f>
        <v>0</v>
      </c>
      <c r="I172" s="73"/>
      <c r="J172" s="81" t="str">
        <f>G173</f>
        <v>6063</v>
      </c>
    </row>
    <row r="173" spans="1:10" hidden="1" x14ac:dyDescent="0.2">
      <c r="A173" s="100"/>
      <c r="B173" s="71"/>
      <c r="C173" s="121"/>
      <c r="D173" s="72"/>
      <c r="E173" s="72"/>
      <c r="F173" s="72" t="str">
        <f>VLOOKUP(G173,Kontenrahmen!$A$27:$B$60,2)</f>
        <v>Liefererskonti</v>
      </c>
      <c r="G173" s="95" t="str">
        <f>Erfolgskonten!G23</f>
        <v>6063</v>
      </c>
      <c r="H173" s="73"/>
      <c r="I173" s="73"/>
      <c r="J173" s="81" t="str">
        <f>J172</f>
        <v>6063</v>
      </c>
    </row>
    <row r="174" spans="1:10" hidden="1" x14ac:dyDescent="0.2">
      <c r="A174" s="100"/>
      <c r="B174" s="74"/>
      <c r="C174" s="122"/>
      <c r="D174" s="75"/>
      <c r="E174" s="75"/>
      <c r="F174" s="96" t="str">
        <f>F172</f>
        <v>GuV</v>
      </c>
      <c r="G174" s="97" t="str">
        <f>G172</f>
        <v>8020</v>
      </c>
      <c r="H174" s="76">
        <f>Erfolgskonten!J33</f>
        <v>0</v>
      </c>
      <c r="I174" s="76"/>
      <c r="J174" s="80" t="str">
        <f>G175</f>
        <v>6064</v>
      </c>
    </row>
    <row r="175" spans="1:10" hidden="1" x14ac:dyDescent="0.2">
      <c r="A175" s="100"/>
      <c r="B175" s="74"/>
      <c r="C175" s="122"/>
      <c r="D175" s="75"/>
      <c r="E175" s="75"/>
      <c r="F175" s="75" t="str">
        <f>VLOOKUP(G175,Kontenrahmen!$A$27:$B$60,2)</f>
        <v>Liefererboni</v>
      </c>
      <c r="G175" s="97" t="str">
        <f>Erfolgskonten!G30</f>
        <v>6064</v>
      </c>
      <c r="H175" s="76"/>
      <c r="I175" s="76"/>
      <c r="J175" s="80" t="str">
        <f>J174</f>
        <v>6064</v>
      </c>
    </row>
    <row r="176" spans="1:10" hidden="1" x14ac:dyDescent="0.2">
      <c r="A176" s="100"/>
      <c r="B176" s="71"/>
      <c r="C176" s="121"/>
      <c r="D176" s="72"/>
      <c r="E176" s="72"/>
      <c r="F176" s="93" t="str">
        <f>F174</f>
        <v>GuV</v>
      </c>
      <c r="G176" s="95" t="str">
        <f>G174</f>
        <v>8020</v>
      </c>
      <c r="H176" s="73">
        <f>Erfolgskonten!J51</f>
        <v>0</v>
      </c>
      <c r="I176" s="73"/>
      <c r="J176" s="81" t="str">
        <f>G177</f>
        <v>6200</v>
      </c>
    </row>
    <row r="177" spans="1:10" hidden="1" x14ac:dyDescent="0.2">
      <c r="A177" s="100"/>
      <c r="B177" s="71"/>
      <c r="C177" s="121"/>
      <c r="D177" s="72"/>
      <c r="E177" s="72"/>
      <c r="F177" s="72" t="str">
        <f>VLOOKUP(G177,Kontenrahmen!$A$27:$B$60,2)</f>
        <v>Löhne</v>
      </c>
      <c r="G177" s="95" t="str">
        <f>Erfolgskonten!G48</f>
        <v>6200</v>
      </c>
      <c r="H177" s="73"/>
      <c r="I177" s="73"/>
      <c r="J177" s="81" t="str">
        <f>J176</f>
        <v>6200</v>
      </c>
    </row>
    <row r="178" spans="1:10" hidden="1" x14ac:dyDescent="0.2">
      <c r="A178" s="100"/>
      <c r="B178" s="74"/>
      <c r="C178" s="122"/>
      <c r="D178" s="75"/>
      <c r="E178" s="75"/>
      <c r="F178" s="96" t="str">
        <f>F176</f>
        <v>GuV</v>
      </c>
      <c r="G178" s="97" t="str">
        <f>G176</f>
        <v>8020</v>
      </c>
      <c r="H178" s="76">
        <f>Erfolgskonten!J58</f>
        <v>0</v>
      </c>
      <c r="I178" s="76"/>
      <c r="J178" s="80" t="str">
        <f>G179</f>
        <v>6300</v>
      </c>
    </row>
    <row r="179" spans="1:10" hidden="1" x14ac:dyDescent="0.2">
      <c r="A179" s="100"/>
      <c r="B179" s="74"/>
      <c r="C179" s="122"/>
      <c r="D179" s="75"/>
      <c r="E179" s="75"/>
      <c r="F179" s="75" t="str">
        <f>VLOOKUP(G179,Kontenrahmen!$A$27:$B$60,2)</f>
        <v>Gehälter</v>
      </c>
      <c r="G179" s="97" t="str">
        <f>Erfolgskonten!G55</f>
        <v>6300</v>
      </c>
      <c r="H179" s="76"/>
      <c r="I179" s="76"/>
      <c r="J179" s="80" t="str">
        <f>J178</f>
        <v>6300</v>
      </c>
    </row>
    <row r="180" spans="1:10" hidden="1" x14ac:dyDescent="0.2">
      <c r="A180" s="100"/>
      <c r="B180" s="71"/>
      <c r="C180" s="121"/>
      <c r="D180" s="72"/>
      <c r="E180" s="72"/>
      <c r="F180" s="93" t="str">
        <f>F178</f>
        <v>GuV</v>
      </c>
      <c r="G180" s="95" t="str">
        <f>G178</f>
        <v>8020</v>
      </c>
      <c r="H180" s="73">
        <f>Erfolgskonten!J65</f>
        <v>0</v>
      </c>
      <c r="I180" s="73"/>
      <c r="J180" s="81" t="str">
        <f>G181</f>
        <v>6400</v>
      </c>
    </row>
    <row r="181" spans="1:10" hidden="1" x14ac:dyDescent="0.2">
      <c r="A181" s="100"/>
      <c r="B181" s="71"/>
      <c r="C181" s="121"/>
      <c r="D181" s="72"/>
      <c r="E181" s="72"/>
      <c r="F181" s="72" t="str">
        <f>VLOOKUP(G181,Kontenrahmen!$A$27:$B$60,2)</f>
        <v>Arbeitgeberanteil zur Sozialversicherung</v>
      </c>
      <c r="G181" s="95" t="str">
        <f>Erfolgskonten!G62</f>
        <v>6400</v>
      </c>
      <c r="H181" s="73"/>
      <c r="I181" s="73"/>
      <c r="J181" s="81" t="str">
        <f>J180</f>
        <v>6400</v>
      </c>
    </row>
    <row r="182" spans="1:10" hidden="1" x14ac:dyDescent="0.2">
      <c r="A182" s="100"/>
      <c r="B182" s="74"/>
      <c r="C182" s="122"/>
      <c r="D182" s="75"/>
      <c r="E182" s="75"/>
      <c r="F182" s="96" t="str">
        <f>F180</f>
        <v>GuV</v>
      </c>
      <c r="G182" s="97" t="str">
        <f>G180</f>
        <v>8020</v>
      </c>
      <c r="H182" s="76">
        <f>Erfolgskonten!J72</f>
        <v>0</v>
      </c>
      <c r="I182" s="76"/>
      <c r="J182" s="80" t="str">
        <f>G183</f>
        <v>6420</v>
      </c>
    </row>
    <row r="183" spans="1:10" hidden="1" x14ac:dyDescent="0.2">
      <c r="A183" s="100"/>
      <c r="B183" s="74"/>
      <c r="C183" s="122"/>
      <c r="D183" s="75"/>
      <c r="E183" s="75"/>
      <c r="F183" s="75" t="str">
        <f>VLOOKUP(G183,Kontenrahmen!$A$27:$B$60,2)</f>
        <v>Beiträge zur Berufsgenossenschaft</v>
      </c>
      <c r="G183" s="97" t="str">
        <f>Erfolgskonten!G69</f>
        <v>6420</v>
      </c>
      <c r="H183" s="76"/>
      <c r="I183" s="76"/>
      <c r="J183" s="80" t="str">
        <f>J182</f>
        <v>6420</v>
      </c>
    </row>
    <row r="184" spans="1:10" hidden="1" x14ac:dyDescent="0.2">
      <c r="A184" s="100"/>
      <c r="B184" s="71"/>
      <c r="C184" s="121"/>
      <c r="D184" s="72"/>
      <c r="E184" s="72"/>
      <c r="F184" s="93" t="str">
        <f>F182</f>
        <v>GuV</v>
      </c>
      <c r="G184" s="95" t="str">
        <f>G182</f>
        <v>8020</v>
      </c>
      <c r="H184" s="73">
        <f>Erfolgskonten!J79</f>
        <v>0</v>
      </c>
      <c r="I184" s="73"/>
      <c r="J184" s="81" t="str">
        <f>G185</f>
        <v>6440</v>
      </c>
    </row>
    <row r="185" spans="1:10" hidden="1" x14ac:dyDescent="0.2">
      <c r="A185" s="100"/>
      <c r="B185" s="71"/>
      <c r="C185" s="121"/>
      <c r="D185" s="72"/>
      <c r="E185" s="72"/>
      <c r="F185" s="72" t="str">
        <f>VLOOKUP(G185,Kontenrahmen!$A$27:$B$60,2)</f>
        <v>Aufwendungen für Altersversorgung</v>
      </c>
      <c r="G185" s="95" t="str">
        <f>Erfolgskonten!G76</f>
        <v>6440</v>
      </c>
      <c r="H185" s="73"/>
      <c r="I185" s="73"/>
      <c r="J185" s="81" t="str">
        <f>J184</f>
        <v>6440</v>
      </c>
    </row>
    <row r="186" spans="1:10" hidden="1" x14ac:dyDescent="0.2">
      <c r="A186" s="100"/>
      <c r="B186" s="74"/>
      <c r="C186" s="122"/>
      <c r="D186" s="75"/>
      <c r="E186" s="75"/>
      <c r="F186" s="96" t="str">
        <f>F184</f>
        <v>GuV</v>
      </c>
      <c r="G186" s="97" t="str">
        <f>G184</f>
        <v>8020</v>
      </c>
      <c r="H186" s="76">
        <f>Erfolgskonten!J86</f>
        <v>0</v>
      </c>
      <c r="I186" s="76"/>
      <c r="J186" s="80" t="str">
        <f>G187</f>
        <v>6490</v>
      </c>
    </row>
    <row r="187" spans="1:10" hidden="1" x14ac:dyDescent="0.2">
      <c r="A187" s="100"/>
      <c r="B187" s="74"/>
      <c r="C187" s="122"/>
      <c r="D187" s="75"/>
      <c r="E187" s="75"/>
      <c r="F187" s="75" t="str">
        <f>VLOOKUP(G187,Kontenrahmen!$A$27:$B$60,2)</f>
        <v>Aufwendungen für Unterstützung</v>
      </c>
      <c r="G187" s="97" t="str">
        <f>Erfolgskonten!G83</f>
        <v>6490</v>
      </c>
      <c r="H187" s="76"/>
      <c r="I187" s="76"/>
      <c r="J187" s="80" t="str">
        <f>J186</f>
        <v>6490</v>
      </c>
    </row>
    <row r="188" spans="1:10" hidden="1" x14ac:dyDescent="0.2">
      <c r="A188" s="100"/>
      <c r="B188" s="74"/>
      <c r="C188" s="122"/>
      <c r="D188" s="75"/>
      <c r="E188" s="75"/>
      <c r="F188" s="75" t="s">
        <v>29</v>
      </c>
      <c r="G188" s="97" t="s">
        <v>84</v>
      </c>
      <c r="H188" s="76">
        <f>Erfolgskonten!J7</f>
        <v>0</v>
      </c>
      <c r="I188" s="76"/>
      <c r="J188" s="80"/>
    </row>
    <row r="189" spans="1:10" hidden="1" x14ac:dyDescent="0.2">
      <c r="A189" s="100"/>
      <c r="B189" s="74"/>
      <c r="C189" s="122"/>
      <c r="D189" s="75"/>
      <c r="E189" s="75"/>
      <c r="F189" s="75" t="s">
        <v>129</v>
      </c>
      <c r="G189" s="97" t="s">
        <v>128</v>
      </c>
      <c r="H189" s="76"/>
      <c r="I189" s="76"/>
      <c r="J189" s="80"/>
    </row>
    <row r="190" spans="1:10" hidden="1" x14ac:dyDescent="0.2">
      <c r="A190" s="100"/>
      <c r="B190" s="71"/>
      <c r="C190" s="121"/>
      <c r="D190" s="72"/>
      <c r="E190" s="72"/>
      <c r="F190" s="93" t="str">
        <f>F186</f>
        <v>GuV</v>
      </c>
      <c r="G190" s="95" t="str">
        <f>G186</f>
        <v>8020</v>
      </c>
      <c r="H190" s="73"/>
      <c r="I190" s="73"/>
      <c r="J190" s="81" t="str">
        <f>G191</f>
        <v>6495</v>
      </c>
    </row>
    <row r="191" spans="1:10" hidden="1" x14ac:dyDescent="0.2">
      <c r="A191" s="100"/>
      <c r="B191" s="71"/>
      <c r="C191" s="121"/>
      <c r="D191" s="72"/>
      <c r="E191" s="72"/>
      <c r="F191" s="72" t="str">
        <f>VLOOKUP(G191,Kontenrahmen!$A$27:$B$60,2)</f>
        <v>Sonstige soziale Aufwendungen</v>
      </c>
      <c r="G191" s="95" t="str">
        <f>Erfolgskonten!G89</f>
        <v>6495</v>
      </c>
      <c r="H191" s="73"/>
      <c r="I191" s="73"/>
      <c r="J191" s="81" t="str">
        <f>J190</f>
        <v>6495</v>
      </c>
    </row>
    <row r="192" spans="1:10" hidden="1" x14ac:dyDescent="0.2">
      <c r="A192" s="100"/>
      <c r="B192" s="74"/>
      <c r="C192" s="122"/>
      <c r="D192" s="75"/>
      <c r="E192" s="75"/>
      <c r="F192" s="96" t="str">
        <f>F190</f>
        <v>GuV</v>
      </c>
      <c r="G192" s="97" t="str">
        <f>G190</f>
        <v>8020</v>
      </c>
      <c r="H192" s="76">
        <f>Erfolgskonten!J98</f>
        <v>0</v>
      </c>
      <c r="I192" s="76"/>
      <c r="J192" s="80" t="str">
        <f>G193</f>
        <v>6520</v>
      </c>
    </row>
    <row r="193" spans="1:10" hidden="1" x14ac:dyDescent="0.2">
      <c r="A193" s="100"/>
      <c r="B193" s="74"/>
      <c r="C193" s="122"/>
      <c r="D193" s="75"/>
      <c r="E193" s="75"/>
      <c r="F193" s="72" t="str">
        <f>VLOOKUP(G193,Kontenrahmen!$A$27:$B$60,2)</f>
        <v>Abschreibungen auf Sachanlagen</v>
      </c>
      <c r="G193" s="97" t="str">
        <f>Erfolgskonten!G95</f>
        <v>6520</v>
      </c>
      <c r="H193" s="76"/>
      <c r="I193" s="76"/>
      <c r="J193" s="80" t="str">
        <f>J192</f>
        <v>6520</v>
      </c>
    </row>
    <row r="194" spans="1:10" hidden="1" x14ac:dyDescent="0.2">
      <c r="A194" s="100"/>
      <c r="B194" s="71"/>
      <c r="C194" s="121"/>
      <c r="D194" s="72"/>
      <c r="E194" s="72"/>
      <c r="F194" s="93" t="str">
        <f>F192</f>
        <v>GuV</v>
      </c>
      <c r="G194" s="95" t="str">
        <f>G190</f>
        <v>8020</v>
      </c>
      <c r="H194" s="73">
        <f>Erfolgskonten!J105</f>
        <v>0</v>
      </c>
      <c r="I194" s="73"/>
      <c r="J194" s="81" t="str">
        <f>G195</f>
        <v>6570</v>
      </c>
    </row>
    <row r="195" spans="1:10" hidden="1" x14ac:dyDescent="0.2">
      <c r="A195" s="100"/>
      <c r="B195" s="71"/>
      <c r="C195" s="121"/>
      <c r="D195" s="72"/>
      <c r="E195" s="72"/>
      <c r="F195" s="72" t="str">
        <f>VLOOKUP(G195,Kontenrahmen!$A$27:$B$60,2)</f>
        <v>Abschreibungen auf Umlaufvermögen</v>
      </c>
      <c r="G195" s="95" t="str">
        <f>Erfolgskonten!G102</f>
        <v>6570</v>
      </c>
      <c r="H195" s="73"/>
      <c r="I195" s="73"/>
      <c r="J195" s="81" t="str">
        <f>J194</f>
        <v>6570</v>
      </c>
    </row>
    <row r="196" spans="1:10" hidden="1" x14ac:dyDescent="0.2">
      <c r="A196" s="100"/>
      <c r="B196" s="74"/>
      <c r="C196" s="122"/>
      <c r="D196" s="75"/>
      <c r="E196" s="75"/>
      <c r="F196" s="96" t="str">
        <f>F194</f>
        <v>GuV</v>
      </c>
      <c r="G196" s="97" t="str">
        <f>G194</f>
        <v>8020</v>
      </c>
      <c r="H196" s="76">
        <f>Erfolgskonten!J111</f>
        <v>0</v>
      </c>
      <c r="I196" s="76"/>
      <c r="J196" s="80" t="str">
        <f>G197</f>
        <v>6600</v>
      </c>
    </row>
    <row r="197" spans="1:10" hidden="1" x14ac:dyDescent="0.2">
      <c r="A197" s="100"/>
      <c r="B197" s="74"/>
      <c r="C197" s="122"/>
      <c r="D197" s="75"/>
      <c r="E197" s="75"/>
      <c r="F197" s="72" t="str">
        <f>VLOOKUP(G197,Kontenrahmen!$A$27:$B$60,2)</f>
        <v>Sonstige Personalaufwendungen</v>
      </c>
      <c r="G197" s="97" t="str">
        <f>Erfolgskonten!G108</f>
        <v>6600</v>
      </c>
      <c r="H197" s="76"/>
      <c r="I197" s="76"/>
      <c r="J197" s="80" t="str">
        <f>J196</f>
        <v>6600</v>
      </c>
    </row>
    <row r="198" spans="1:10" hidden="1" x14ac:dyDescent="0.2">
      <c r="A198" s="100"/>
      <c r="B198" s="71"/>
      <c r="C198" s="121"/>
      <c r="D198" s="72"/>
      <c r="E198" s="72"/>
      <c r="F198" s="93" t="str">
        <f>F196</f>
        <v>GuV</v>
      </c>
      <c r="G198" s="95" t="str">
        <f>G196</f>
        <v>8020</v>
      </c>
      <c r="H198" s="73">
        <f>Erfolgskonten!J117</f>
        <v>0</v>
      </c>
      <c r="I198" s="73"/>
      <c r="J198" s="81" t="str">
        <f>G199</f>
        <v>6700</v>
      </c>
    </row>
    <row r="199" spans="1:10" hidden="1" x14ac:dyDescent="0.2">
      <c r="A199" s="100"/>
      <c r="B199" s="71"/>
      <c r="C199" s="121"/>
      <c r="D199" s="72"/>
      <c r="E199" s="72"/>
      <c r="F199" s="72" t="str">
        <f>VLOOKUP(G199,Kontenrahmen!$A$27:$B$60,2)</f>
        <v>Miete Pachten</v>
      </c>
      <c r="G199" s="95" t="str">
        <f>Erfolgskonten!G114</f>
        <v>6700</v>
      </c>
      <c r="H199" s="73"/>
      <c r="I199" s="73"/>
      <c r="J199" s="81" t="str">
        <f>J198</f>
        <v>6700</v>
      </c>
    </row>
    <row r="200" spans="1:10" hidden="1" x14ac:dyDescent="0.2">
      <c r="A200" s="100"/>
      <c r="B200" s="74"/>
      <c r="C200" s="122"/>
      <c r="D200" s="75"/>
      <c r="E200" s="75"/>
      <c r="F200" s="96" t="str">
        <f>F198</f>
        <v>GuV</v>
      </c>
      <c r="G200" s="97" t="str">
        <f>G198</f>
        <v>8020</v>
      </c>
      <c r="H200" s="76">
        <f>Erfolgskonten!J123</f>
        <v>0</v>
      </c>
      <c r="I200" s="76"/>
      <c r="J200" s="80" t="str">
        <f>G201</f>
        <v>6710</v>
      </c>
    </row>
    <row r="201" spans="1:10" hidden="1" x14ac:dyDescent="0.2">
      <c r="A201" s="100"/>
      <c r="B201" s="74"/>
      <c r="C201" s="122"/>
      <c r="D201" s="75"/>
      <c r="E201" s="75"/>
      <c r="F201" s="96" t="str">
        <f>VLOOKUP(G201,Kontenrahmen!$A$27:$B$60,2)</f>
        <v>Leasing</v>
      </c>
      <c r="G201" s="97" t="str">
        <f>Erfolgskonten!G120</f>
        <v>6710</v>
      </c>
      <c r="H201" s="76"/>
      <c r="I201" s="76"/>
      <c r="J201" s="80" t="str">
        <f>J200</f>
        <v>6710</v>
      </c>
    </row>
    <row r="202" spans="1:10" hidden="1" x14ac:dyDescent="0.2">
      <c r="A202" s="100"/>
      <c r="B202" s="71"/>
      <c r="C202" s="121"/>
      <c r="D202" s="72"/>
      <c r="E202" s="72"/>
      <c r="F202" s="93" t="str">
        <f>F200</f>
        <v>GuV</v>
      </c>
      <c r="G202" s="95" t="str">
        <f>G200</f>
        <v>8020</v>
      </c>
      <c r="H202" s="73">
        <f>Erfolgskonten!J129</f>
        <v>0</v>
      </c>
      <c r="I202" s="73"/>
      <c r="J202" s="81" t="str">
        <f>G203</f>
        <v>6730</v>
      </c>
    </row>
    <row r="203" spans="1:10" hidden="1" x14ac:dyDescent="0.2">
      <c r="A203" s="100"/>
      <c r="B203" s="71"/>
      <c r="C203" s="121"/>
      <c r="D203" s="72"/>
      <c r="E203" s="72"/>
      <c r="F203" s="72" t="str">
        <f>VLOOKUP(G203,Kontenrahmen!$A$27:$B$60,2)</f>
        <v>Gebühren</v>
      </c>
      <c r="G203" s="95" t="str">
        <f>Erfolgskonten!G126</f>
        <v>6730</v>
      </c>
      <c r="H203" s="73"/>
      <c r="I203" s="73"/>
      <c r="J203" s="81" t="str">
        <f>J202</f>
        <v>6730</v>
      </c>
    </row>
    <row r="204" spans="1:10" hidden="1" x14ac:dyDescent="0.2">
      <c r="A204" s="100"/>
      <c r="B204" s="74"/>
      <c r="C204" s="122"/>
      <c r="D204" s="75"/>
      <c r="E204" s="75"/>
      <c r="F204" s="96" t="str">
        <f>F202</f>
        <v>GuV</v>
      </c>
      <c r="G204" s="97" t="str">
        <f>G202</f>
        <v>8020</v>
      </c>
      <c r="H204" s="76">
        <f>Erfolgskonten!J135</f>
        <v>0</v>
      </c>
      <c r="I204" s="76"/>
      <c r="J204" s="80" t="str">
        <f>G205</f>
        <v>6750</v>
      </c>
    </row>
    <row r="205" spans="1:10" hidden="1" x14ac:dyDescent="0.2">
      <c r="A205" s="100"/>
      <c r="B205" s="74"/>
      <c r="C205" s="122"/>
      <c r="D205" s="75"/>
      <c r="E205" s="75"/>
      <c r="F205" s="75" t="str">
        <f>VLOOKUP(G205,Kontenrahmen!$A$27:$B$60,2)</f>
        <v>Kosten des Geldverkehrs</v>
      </c>
      <c r="G205" s="97" t="str">
        <f>Erfolgskonten!G132</f>
        <v>6750</v>
      </c>
      <c r="H205" s="76"/>
      <c r="I205" s="76"/>
      <c r="J205" s="80" t="str">
        <f>J204</f>
        <v>6750</v>
      </c>
    </row>
    <row r="206" spans="1:10" hidden="1" x14ac:dyDescent="0.2">
      <c r="A206" s="100"/>
      <c r="B206" s="71"/>
      <c r="C206" s="121"/>
      <c r="D206" s="72"/>
      <c r="E206" s="72"/>
      <c r="F206" s="72" t="str">
        <f>F204</f>
        <v>GuV</v>
      </c>
      <c r="G206" s="95" t="str">
        <f>G204</f>
        <v>8020</v>
      </c>
      <c r="H206" s="73">
        <f>Erfolgskonten!J142</f>
        <v>0</v>
      </c>
      <c r="I206" s="73"/>
      <c r="J206" s="81" t="str">
        <f>G207</f>
        <v>6770</v>
      </c>
    </row>
    <row r="207" spans="1:10" hidden="1" x14ac:dyDescent="0.2">
      <c r="A207" s="100"/>
      <c r="B207" s="71"/>
      <c r="C207" s="121"/>
      <c r="D207" s="72"/>
      <c r="E207" s="72"/>
      <c r="F207" s="72" t="str">
        <f>VLOOKUP(G207,Kontenrahmen!$A$27:$B$60,2)</f>
        <v>Rechts und Beratungskosten</v>
      </c>
      <c r="G207" s="95" t="str">
        <f>Erfolgskonten!G139</f>
        <v>6770</v>
      </c>
      <c r="H207" s="73"/>
      <c r="I207" s="73"/>
      <c r="J207" s="81" t="str">
        <f>J206</f>
        <v>6770</v>
      </c>
    </row>
    <row r="208" spans="1:10" hidden="1" x14ac:dyDescent="0.2">
      <c r="A208" s="100"/>
      <c r="B208" s="74"/>
      <c r="C208" s="122"/>
      <c r="D208" s="75"/>
      <c r="E208" s="75"/>
      <c r="F208" s="75" t="str">
        <f>F206</f>
        <v>GuV</v>
      </c>
      <c r="G208" s="97" t="str">
        <f>G206</f>
        <v>8020</v>
      </c>
      <c r="H208" s="76">
        <f>Erfolgskonten!J148</f>
        <v>0</v>
      </c>
      <c r="I208" s="76"/>
      <c r="J208" s="80" t="str">
        <f>G209</f>
        <v>6800</v>
      </c>
    </row>
    <row r="209" spans="1:10" hidden="1" x14ac:dyDescent="0.2">
      <c r="A209" s="100"/>
      <c r="B209" s="74"/>
      <c r="C209" s="122"/>
      <c r="D209" s="75"/>
      <c r="E209" s="75"/>
      <c r="F209" s="75" t="str">
        <f>VLOOKUP(G209,Kontenrahmen!$A$27:$B$60,2)</f>
        <v>Büromaterial</v>
      </c>
      <c r="G209" s="97" t="str">
        <f>Erfolgskonten!G145</f>
        <v>6800</v>
      </c>
      <c r="H209" s="76"/>
      <c r="I209" s="76"/>
      <c r="J209" s="80" t="str">
        <f>J208</f>
        <v>6800</v>
      </c>
    </row>
    <row r="210" spans="1:10" hidden="1" x14ac:dyDescent="0.2">
      <c r="A210" s="100"/>
      <c r="B210" s="71"/>
      <c r="C210" s="121"/>
      <c r="D210" s="72"/>
      <c r="E210" s="72"/>
      <c r="F210" s="72" t="str">
        <f>F208</f>
        <v>GuV</v>
      </c>
      <c r="G210" s="95" t="str">
        <f>G208</f>
        <v>8020</v>
      </c>
      <c r="H210" s="73">
        <f>Erfolgskonten!J157</f>
        <v>0</v>
      </c>
      <c r="I210" s="73"/>
      <c r="J210" s="81" t="str">
        <f>G211</f>
        <v>6810</v>
      </c>
    </row>
    <row r="211" spans="1:10" hidden="1" x14ac:dyDescent="0.2">
      <c r="A211" s="100"/>
      <c r="B211" s="71"/>
      <c r="C211" s="121"/>
      <c r="D211" s="72"/>
      <c r="E211" s="72"/>
      <c r="F211" s="72" t="str">
        <f>VLOOKUP(G211,Kontenrahmen!$A$27:$B$60,2)</f>
        <v>Zeitungen und Fachliteratur</v>
      </c>
      <c r="G211" s="95" t="str">
        <f>Erfolgskonten!G154</f>
        <v>6810</v>
      </c>
      <c r="H211" s="73"/>
      <c r="I211" s="73"/>
      <c r="J211" s="81" t="str">
        <f>J210</f>
        <v>6810</v>
      </c>
    </row>
    <row r="212" spans="1:10" hidden="1" x14ac:dyDescent="0.2">
      <c r="A212" s="100"/>
      <c r="B212" s="74"/>
      <c r="C212" s="122"/>
      <c r="D212" s="75"/>
      <c r="E212" s="75"/>
      <c r="F212" s="75" t="str">
        <f>F210</f>
        <v>GuV</v>
      </c>
      <c r="G212" s="97" t="str">
        <f>G210</f>
        <v>8020</v>
      </c>
      <c r="H212" s="76">
        <f>Erfolgskonten!J164</f>
        <v>0</v>
      </c>
      <c r="I212" s="76"/>
      <c r="J212" s="80" t="str">
        <f>G213</f>
        <v>6820</v>
      </c>
    </row>
    <row r="213" spans="1:10" hidden="1" x14ac:dyDescent="0.2">
      <c r="A213" s="100"/>
      <c r="B213" s="74"/>
      <c r="C213" s="122"/>
      <c r="D213" s="75"/>
      <c r="E213" s="75"/>
      <c r="F213" s="75" t="str">
        <f>VLOOKUP(G213,Kontenrahmen!$A$27:$B$60,2)</f>
        <v>Postgebühren Telefon</v>
      </c>
      <c r="G213" s="97" t="str">
        <f>Erfolgskonten!G161</f>
        <v>6820</v>
      </c>
      <c r="H213" s="76"/>
      <c r="I213" s="76"/>
      <c r="J213" s="80" t="str">
        <f>J212</f>
        <v>6820</v>
      </c>
    </row>
    <row r="214" spans="1:10" hidden="1" x14ac:dyDescent="0.2">
      <c r="A214" s="100"/>
      <c r="B214" s="71"/>
      <c r="C214" s="121"/>
      <c r="D214" s="72"/>
      <c r="E214" s="72"/>
      <c r="F214" s="72" t="str">
        <f>F212</f>
        <v>GuV</v>
      </c>
      <c r="G214" s="95" t="str">
        <f>G212</f>
        <v>8020</v>
      </c>
      <c r="H214" s="73">
        <f>Erfolgskonten!J171</f>
        <v>0</v>
      </c>
      <c r="I214" s="73"/>
      <c r="J214" s="81" t="str">
        <f>G215</f>
        <v>6850</v>
      </c>
    </row>
    <row r="215" spans="1:10" hidden="1" x14ac:dyDescent="0.2">
      <c r="A215" s="100"/>
      <c r="B215" s="71"/>
      <c r="C215" s="121"/>
      <c r="D215" s="72"/>
      <c r="E215" s="72"/>
      <c r="F215" s="72" t="str">
        <f>VLOOKUP(G215,Kontenrahmen!$A$27:$B$60,2)</f>
        <v>Reisekosten</v>
      </c>
      <c r="G215" s="95" t="str">
        <f>Erfolgskonten!G168</f>
        <v>6850</v>
      </c>
      <c r="H215" s="73"/>
      <c r="I215" s="73"/>
      <c r="J215" s="81" t="str">
        <f>J214</f>
        <v>6850</v>
      </c>
    </row>
    <row r="216" spans="1:10" hidden="1" x14ac:dyDescent="0.2">
      <c r="A216" s="100"/>
      <c r="B216" s="74"/>
      <c r="C216" s="122"/>
      <c r="D216" s="75"/>
      <c r="E216" s="75"/>
      <c r="F216" s="75" t="str">
        <f>F214</f>
        <v>GuV</v>
      </c>
      <c r="G216" s="97" t="str">
        <f>G214</f>
        <v>8020</v>
      </c>
      <c r="H216" s="76">
        <f>Erfolgskonten!J177</f>
        <v>0</v>
      </c>
      <c r="I216" s="76"/>
      <c r="J216" s="80" t="str">
        <f>G217</f>
        <v>6860</v>
      </c>
    </row>
    <row r="217" spans="1:10" hidden="1" x14ac:dyDescent="0.2">
      <c r="A217" s="100"/>
      <c r="B217" s="74"/>
      <c r="C217" s="122"/>
      <c r="D217" s="75"/>
      <c r="E217" s="75"/>
      <c r="F217" s="75" t="str">
        <f>VLOOKUP(G217,Kontenrahmen!$A$27:$B$60,2)</f>
        <v>Bewirtung und Präsentation</v>
      </c>
      <c r="G217" s="97" t="str">
        <f>Erfolgskonten!G174</f>
        <v>6860</v>
      </c>
      <c r="H217" s="76"/>
      <c r="I217" s="76"/>
      <c r="J217" s="80" t="str">
        <f>J216</f>
        <v>6860</v>
      </c>
    </row>
    <row r="218" spans="1:10" hidden="1" x14ac:dyDescent="0.2">
      <c r="A218" s="100"/>
      <c r="B218" s="71"/>
      <c r="C218" s="121"/>
      <c r="D218" s="72"/>
      <c r="E218" s="72"/>
      <c r="F218" s="72" t="str">
        <f>F216</f>
        <v>GuV</v>
      </c>
      <c r="G218" s="95" t="str">
        <f>G216</f>
        <v>8020</v>
      </c>
      <c r="H218" s="73">
        <f>Erfolgskonten!J184</f>
        <v>0</v>
      </c>
      <c r="I218" s="73"/>
      <c r="J218" s="81" t="str">
        <f>G219</f>
        <v>6870</v>
      </c>
    </row>
    <row r="219" spans="1:10" hidden="1" x14ac:dyDescent="0.2">
      <c r="A219" s="100"/>
      <c r="B219" s="71"/>
      <c r="C219" s="121"/>
      <c r="D219" s="72"/>
      <c r="E219" s="72"/>
      <c r="F219" s="72" t="str">
        <f>VLOOKUP(G219,Kontenrahmen!$A$27:$B$60,2)</f>
        <v>Werbung</v>
      </c>
      <c r="G219" s="95" t="str">
        <f>Erfolgskonten!G181</f>
        <v>6870</v>
      </c>
      <c r="H219" s="73"/>
      <c r="I219" s="73"/>
      <c r="J219" s="81" t="str">
        <f>J218</f>
        <v>6870</v>
      </c>
    </row>
    <row r="220" spans="1:10" hidden="1" x14ac:dyDescent="0.2">
      <c r="A220" s="100"/>
      <c r="B220" s="74"/>
      <c r="C220" s="122"/>
      <c r="D220" s="75"/>
      <c r="E220" s="101"/>
      <c r="F220" s="75" t="str">
        <f>F218</f>
        <v>GuV</v>
      </c>
      <c r="G220" s="97" t="str">
        <f>G218</f>
        <v>8020</v>
      </c>
      <c r="H220" s="76">
        <f>Erfolgskonten!J191</f>
        <v>0</v>
      </c>
      <c r="I220" s="76"/>
      <c r="J220" s="80" t="str">
        <f>G221</f>
        <v>6900</v>
      </c>
    </row>
    <row r="221" spans="1:10" hidden="1" x14ac:dyDescent="0.2">
      <c r="A221" s="100"/>
      <c r="B221" s="74"/>
      <c r="C221" s="122"/>
      <c r="D221" s="75"/>
      <c r="E221" s="101"/>
      <c r="F221" s="75" t="str">
        <f>VLOOKUP(G221,Kontenrahmen!$A$27:$B$60,2)</f>
        <v>Versicherungen</v>
      </c>
      <c r="G221" s="97" t="str">
        <f>Erfolgskonten!G188</f>
        <v>6900</v>
      </c>
      <c r="H221" s="76"/>
      <c r="I221" s="76"/>
      <c r="J221" s="80" t="str">
        <f>J220</f>
        <v>6900</v>
      </c>
    </row>
    <row r="222" spans="1:10" hidden="1" x14ac:dyDescent="0.2">
      <c r="A222" s="100"/>
      <c r="B222" s="71"/>
      <c r="C222" s="121"/>
      <c r="D222" s="72"/>
      <c r="E222" s="72"/>
      <c r="F222" s="93" t="str">
        <f>F220</f>
        <v>GuV</v>
      </c>
      <c r="G222" s="95" t="str">
        <f>G220</f>
        <v>8020</v>
      </c>
      <c r="H222" s="73">
        <f>Erfolgskonten!J198</f>
        <v>0</v>
      </c>
      <c r="I222" s="73"/>
      <c r="J222" s="81" t="str">
        <f>G223</f>
        <v>6920</v>
      </c>
    </row>
    <row r="223" spans="1:10" hidden="1" x14ac:dyDescent="0.2">
      <c r="A223" s="100"/>
      <c r="B223" s="71"/>
      <c r="C223" s="121"/>
      <c r="D223" s="72"/>
      <c r="E223" s="72"/>
      <c r="F223" s="72" t="str">
        <f>VLOOKUP(G223,Kontenrahmen!$A$27:$B$60,2)</f>
        <v>Beiträge zu Verbänden</v>
      </c>
      <c r="G223" s="95" t="str">
        <f>Erfolgskonten!G195</f>
        <v>6920</v>
      </c>
      <c r="H223" s="73"/>
      <c r="I223" s="73"/>
      <c r="J223" s="81" t="str">
        <f>J222</f>
        <v>6920</v>
      </c>
    </row>
    <row r="224" spans="1:10" x14ac:dyDescent="0.2">
      <c r="A224" s="100"/>
      <c r="B224" s="77" t="s">
        <v>30</v>
      </c>
      <c r="C224" s="120"/>
      <c r="D224" s="68"/>
      <c r="E224" s="68"/>
      <c r="F224" s="68"/>
      <c r="G224" s="115"/>
      <c r="H224" s="69"/>
      <c r="I224" s="69"/>
      <c r="J224" s="70"/>
    </row>
    <row r="225" spans="1:10" hidden="1" x14ac:dyDescent="0.2">
      <c r="A225" s="100"/>
      <c r="B225" s="74"/>
      <c r="C225" s="122"/>
      <c r="D225" s="75"/>
      <c r="E225" s="75"/>
      <c r="F225" s="96" t="str">
        <f>Kontenrahmen!B68</f>
        <v>GuV</v>
      </c>
      <c r="G225" s="97" t="str">
        <f>G222</f>
        <v>8020</v>
      </c>
      <c r="H225" s="76"/>
      <c r="I225" s="76"/>
      <c r="J225" s="80" t="str">
        <f>G226</f>
        <v>3000</v>
      </c>
    </row>
    <row r="226" spans="1:10" hidden="1" x14ac:dyDescent="0.2">
      <c r="A226" s="100"/>
      <c r="B226" s="74"/>
      <c r="C226" s="122"/>
      <c r="D226" s="75"/>
      <c r="E226" s="75"/>
      <c r="F226" s="96" t="str">
        <f>Kontenrahmen!B17</f>
        <v>Eigenkapital</v>
      </c>
      <c r="G226" s="97" t="str">
        <f>Kontenrahmen!A17</f>
        <v>3000</v>
      </c>
      <c r="H226" s="76"/>
      <c r="I226" s="76">
        <f>GuV!B6</f>
        <v>123472.21983193277</v>
      </c>
      <c r="J226" s="80" t="str">
        <f>J225</f>
        <v>3000</v>
      </c>
    </row>
    <row r="227" spans="1:10" x14ac:dyDescent="0.2">
      <c r="A227" s="100"/>
      <c r="B227" s="77" t="s">
        <v>24</v>
      </c>
      <c r="C227" s="123"/>
      <c r="D227" s="78"/>
      <c r="E227" s="78"/>
      <c r="F227" s="78"/>
      <c r="G227" s="115"/>
      <c r="H227" s="79"/>
      <c r="I227" s="79"/>
      <c r="J227" s="99"/>
    </row>
    <row r="228" spans="1:10" hidden="1" x14ac:dyDescent="0.2">
      <c r="A228" s="100"/>
      <c r="B228" s="71"/>
      <c r="C228" s="121"/>
      <c r="D228" s="72"/>
      <c r="E228" s="72"/>
      <c r="F228" s="93" t="str">
        <f>Kontenrahmen!B67</f>
        <v>SBK</v>
      </c>
      <c r="G228" s="95" t="str">
        <f>Kontenrahmen!A67</f>
        <v>8010</v>
      </c>
      <c r="H228" s="73">
        <f>Bestandskonten!E6</f>
        <v>1249500</v>
      </c>
      <c r="I228" s="73"/>
      <c r="J228" s="81" t="str">
        <f>G229</f>
        <v>0510</v>
      </c>
    </row>
    <row r="229" spans="1:10" hidden="1" x14ac:dyDescent="0.2">
      <c r="A229" s="100"/>
      <c r="B229" s="71"/>
      <c r="C229" s="121"/>
      <c r="D229" s="72"/>
      <c r="E229" s="72"/>
      <c r="F229" s="93" t="str">
        <f>'Schluß-Bilanz'!A5</f>
        <v>Bebaute Grundstücke</v>
      </c>
      <c r="G229" s="95" t="str">
        <f>'Schluß-Bilanz'!B5</f>
        <v>0510</v>
      </c>
      <c r="H229" s="73"/>
      <c r="I229" s="73"/>
      <c r="J229" s="81" t="str">
        <f>J228</f>
        <v>0510</v>
      </c>
    </row>
    <row r="230" spans="1:10" hidden="1" x14ac:dyDescent="0.2">
      <c r="A230" s="100"/>
      <c r="B230" s="74"/>
      <c r="C230" s="122"/>
      <c r="D230" s="75"/>
      <c r="E230" s="75"/>
      <c r="F230" s="96" t="str">
        <f>F228</f>
        <v>SBK</v>
      </c>
      <c r="G230" s="97" t="str">
        <f>G228</f>
        <v>8010</v>
      </c>
      <c r="H230" s="76">
        <f>Bestandskonten!E12</f>
        <v>0</v>
      </c>
      <c r="I230" s="76"/>
      <c r="J230" s="80" t="str">
        <f>G231</f>
        <v>0700</v>
      </c>
    </row>
    <row r="231" spans="1:10" hidden="1" x14ac:dyDescent="0.2">
      <c r="A231" s="100"/>
      <c r="B231" s="74"/>
      <c r="C231" s="122"/>
      <c r="D231" s="75"/>
      <c r="E231" s="75"/>
      <c r="F231" s="96" t="str">
        <f>'Schluß-Bilanz'!A6</f>
        <v>Technische Anlagen und Maschinen</v>
      </c>
      <c r="G231" s="97" t="str">
        <f>'Schluß-Bilanz'!B6</f>
        <v>0700</v>
      </c>
      <c r="H231" s="76"/>
      <c r="I231" s="76"/>
      <c r="J231" s="80" t="str">
        <f>J230</f>
        <v>0700</v>
      </c>
    </row>
    <row r="232" spans="1:10" hidden="1" x14ac:dyDescent="0.2">
      <c r="A232" s="100"/>
      <c r="B232" s="71"/>
      <c r="C232" s="121"/>
      <c r="D232" s="72"/>
      <c r="E232" s="72"/>
      <c r="F232" s="93" t="str">
        <f>F230</f>
        <v>SBK</v>
      </c>
      <c r="G232" s="95" t="str">
        <f>G230</f>
        <v>8010</v>
      </c>
      <c r="H232" s="73">
        <f>Bestandskonten!E18</f>
        <v>480500</v>
      </c>
      <c r="I232" s="73"/>
      <c r="J232" s="81" t="str">
        <f>G233</f>
        <v>0800</v>
      </c>
    </row>
    <row r="233" spans="1:10" hidden="1" x14ac:dyDescent="0.2">
      <c r="A233" s="100"/>
      <c r="B233" s="71"/>
      <c r="C233" s="121"/>
      <c r="D233" s="72"/>
      <c r="E233" s="72"/>
      <c r="F233" s="93" t="str">
        <f>'Schluß-Bilanz'!A7</f>
        <v>BGA</v>
      </c>
      <c r="G233" s="95" t="str">
        <f>'Schluß-Bilanz'!B7</f>
        <v>0800</v>
      </c>
      <c r="H233" s="73"/>
      <c r="I233" s="73"/>
      <c r="J233" s="81" t="str">
        <f>J232</f>
        <v>0800</v>
      </c>
    </row>
    <row r="234" spans="1:10" hidden="1" x14ac:dyDescent="0.2">
      <c r="A234" s="100"/>
      <c r="B234" s="74"/>
      <c r="C234" s="122"/>
      <c r="D234" s="75"/>
      <c r="E234" s="75" t="s">
        <v>130</v>
      </c>
      <c r="F234" s="96" t="str">
        <f>F232</f>
        <v>SBK</v>
      </c>
      <c r="G234" s="97" t="str">
        <f>G232</f>
        <v>8010</v>
      </c>
      <c r="H234" s="76">
        <f>Bestandskonten!E24</f>
        <v>2176390.3831932782</v>
      </c>
      <c r="I234" s="76"/>
      <c r="J234" s="117"/>
    </row>
    <row r="235" spans="1:10" hidden="1" x14ac:dyDescent="0.2">
      <c r="A235" s="100"/>
      <c r="B235" s="74"/>
      <c r="C235" s="122"/>
      <c r="D235" s="75"/>
      <c r="E235" s="75"/>
      <c r="F235" s="96" t="str">
        <f>'Schluß-Bilanz'!A9</f>
        <v>Warenbestand</v>
      </c>
      <c r="G235" s="97" t="str">
        <f>'Schluß-Bilanz'!B9</f>
        <v>2280</v>
      </c>
      <c r="H235" s="76"/>
      <c r="I235" s="76"/>
      <c r="J235" s="80" t="e">
        <f>#REF!</f>
        <v>#REF!</v>
      </c>
    </row>
    <row r="236" spans="1:10" hidden="1" x14ac:dyDescent="0.2">
      <c r="A236" s="100"/>
      <c r="B236" s="71"/>
      <c r="C236" s="121"/>
      <c r="D236" s="72"/>
      <c r="E236" s="72"/>
      <c r="F236" s="93" t="str">
        <f>F232</f>
        <v>SBK</v>
      </c>
      <c r="G236" s="95" t="str">
        <f>G232</f>
        <v>8010</v>
      </c>
      <c r="H236" s="73">
        <f>Bestandskonten!E30</f>
        <v>0</v>
      </c>
      <c r="I236" s="73"/>
      <c r="J236" s="102">
        <f>J237</f>
        <v>2400</v>
      </c>
    </row>
    <row r="237" spans="1:10" hidden="1" x14ac:dyDescent="0.2">
      <c r="A237" s="100"/>
      <c r="B237" s="71"/>
      <c r="C237" s="121"/>
      <c r="D237" s="72"/>
      <c r="E237" s="72"/>
      <c r="F237" s="93" t="str">
        <f>'Schluß-Bilanz'!A10</f>
        <v>Forderungen aus LuL</v>
      </c>
      <c r="G237" s="95">
        <v>2400</v>
      </c>
      <c r="H237" s="73"/>
      <c r="I237" s="73"/>
      <c r="J237" s="102">
        <f>G237</f>
        <v>2400</v>
      </c>
    </row>
    <row r="238" spans="1:10" hidden="1" x14ac:dyDescent="0.2">
      <c r="A238" s="100"/>
      <c r="B238" s="71"/>
      <c r="C238" s="121"/>
      <c r="D238" s="72"/>
      <c r="E238" s="72"/>
      <c r="F238" s="93" t="str">
        <f>F234</f>
        <v>SBK</v>
      </c>
      <c r="G238" s="95" t="str">
        <f>G234</f>
        <v>8010</v>
      </c>
      <c r="H238" s="73">
        <f>Bestandskonten!E36</f>
        <v>7668.8968067226888</v>
      </c>
      <c r="I238" s="73"/>
      <c r="J238" s="102">
        <f>G239</f>
        <v>2600</v>
      </c>
    </row>
    <row r="239" spans="1:10" hidden="1" x14ac:dyDescent="0.2">
      <c r="A239" s="100"/>
      <c r="B239" s="71"/>
      <c r="C239" s="121"/>
      <c r="D239" s="72"/>
      <c r="E239" s="72"/>
      <c r="F239" s="93" t="str">
        <f>'Schluß-Bilanz'!A11</f>
        <v>Vorsteuer</v>
      </c>
      <c r="G239" s="95">
        <f>'Schluß-Bilanz'!B11</f>
        <v>2600</v>
      </c>
      <c r="H239" s="73"/>
      <c r="I239" s="73"/>
      <c r="J239" s="102">
        <f>J238</f>
        <v>2600</v>
      </c>
    </row>
    <row r="240" spans="1:10" hidden="1" x14ac:dyDescent="0.2">
      <c r="A240" s="100"/>
      <c r="B240" s="74"/>
      <c r="C240" s="122"/>
      <c r="D240" s="75"/>
      <c r="E240" s="75"/>
      <c r="F240" s="96" t="str">
        <f>F238</f>
        <v>SBK</v>
      </c>
      <c r="G240" s="97" t="str">
        <f>G238</f>
        <v>8010</v>
      </c>
      <c r="H240" s="76">
        <f>Bestandskonten!E42</f>
        <v>559722.07999999996</v>
      </c>
      <c r="I240" s="76"/>
      <c r="J240" s="80" t="str">
        <f>G241</f>
        <v>2800</v>
      </c>
    </row>
    <row r="241" spans="1:10" hidden="1" x14ac:dyDescent="0.2">
      <c r="A241" s="100"/>
      <c r="B241" s="74"/>
      <c r="C241" s="122"/>
      <c r="D241" s="75"/>
      <c r="E241" s="75"/>
      <c r="F241" s="96" t="str">
        <f>'Schluß-Bilanz'!A12</f>
        <v>Sparkasse Aachen</v>
      </c>
      <c r="G241" s="97" t="str">
        <f>'Schluß-Bilanz'!B12</f>
        <v>2800</v>
      </c>
      <c r="H241" s="76"/>
      <c r="I241" s="76"/>
      <c r="J241" s="80" t="str">
        <f>J240</f>
        <v>2800</v>
      </c>
    </row>
    <row r="242" spans="1:10" hidden="1" x14ac:dyDescent="0.2">
      <c r="A242" s="100"/>
      <c r="B242" s="71"/>
      <c r="C242" s="121"/>
      <c r="D242" s="72"/>
      <c r="E242" s="72"/>
      <c r="F242" s="93" t="str">
        <f>F240</f>
        <v>SBK</v>
      </c>
      <c r="G242" s="95" t="str">
        <f>G238</f>
        <v>8010</v>
      </c>
      <c r="H242" s="73">
        <f>Bestandskonten!E48</f>
        <v>12461.25</v>
      </c>
      <c r="I242" s="73"/>
      <c r="J242" s="81" t="str">
        <f>G243</f>
        <v>2850</v>
      </c>
    </row>
    <row r="243" spans="1:10" hidden="1" x14ac:dyDescent="0.2">
      <c r="A243" s="100"/>
      <c r="B243" s="71"/>
      <c r="C243" s="121"/>
      <c r="D243" s="72"/>
      <c r="E243" s="72"/>
      <c r="F243" s="93" t="str">
        <f>'Schluß-Bilanz'!A13</f>
        <v>Postbank Dortmund</v>
      </c>
      <c r="G243" s="95" t="str">
        <f>'Schluß-Bilanz'!B13</f>
        <v>2850</v>
      </c>
      <c r="H243" s="73"/>
      <c r="I243" s="73"/>
      <c r="J243" s="81" t="str">
        <f>J242</f>
        <v>2850</v>
      </c>
    </row>
    <row r="244" spans="1:10" hidden="1" x14ac:dyDescent="0.2">
      <c r="A244" s="100"/>
      <c r="B244" s="74"/>
      <c r="C244" s="122"/>
      <c r="D244" s="75"/>
      <c r="E244" s="75"/>
      <c r="F244" s="96" t="str">
        <f>F242</f>
        <v>SBK</v>
      </c>
      <c r="G244" s="97" t="str">
        <f>G240</f>
        <v>8010</v>
      </c>
      <c r="H244" s="76">
        <f>Bestandskonten!E54</f>
        <v>11453.41</v>
      </c>
      <c r="I244" s="76"/>
      <c r="J244" s="80" t="str">
        <f>G245</f>
        <v>2880</v>
      </c>
    </row>
    <row r="245" spans="1:10" hidden="1" x14ac:dyDescent="0.2">
      <c r="A245" s="100"/>
      <c r="B245" s="74"/>
      <c r="C245" s="122"/>
      <c r="D245" s="75"/>
      <c r="E245" s="75"/>
      <c r="F245" s="96" t="str">
        <f>'Schluß-Bilanz'!A14</f>
        <v>Kasse</v>
      </c>
      <c r="G245" s="97" t="str">
        <f>'Schluß-Bilanz'!B14</f>
        <v>2880</v>
      </c>
      <c r="H245" s="76"/>
      <c r="I245" s="76"/>
      <c r="J245" s="80" t="str">
        <f>J244</f>
        <v>2880</v>
      </c>
    </row>
    <row r="246" spans="1:10" hidden="1" x14ac:dyDescent="0.2">
      <c r="A246" s="100"/>
      <c r="B246" s="71"/>
      <c r="C246" s="121"/>
      <c r="D246" s="72"/>
      <c r="E246" s="72"/>
      <c r="F246" s="93" t="str">
        <f>'Schluß-Bilanz'!D5</f>
        <v>Eigenkapital</v>
      </c>
      <c r="G246" s="95" t="str">
        <f>'Schluß-Bilanz'!E5</f>
        <v>3000</v>
      </c>
      <c r="H246" s="73"/>
      <c r="I246" s="73"/>
      <c r="J246" s="81" t="str">
        <f>J247</f>
        <v>3000</v>
      </c>
    </row>
    <row r="247" spans="1:10" hidden="1" x14ac:dyDescent="0.2">
      <c r="A247" s="100"/>
      <c r="B247" s="71"/>
      <c r="C247" s="121"/>
      <c r="D247" s="72"/>
      <c r="E247" s="72"/>
      <c r="F247" s="93" t="str">
        <f>F244</f>
        <v>SBK</v>
      </c>
      <c r="G247" s="95" t="str">
        <f>G244</f>
        <v>8010</v>
      </c>
      <c r="H247" s="73"/>
      <c r="I247" s="73">
        <f>Bestandskonten!H6</f>
        <v>3041470.479831934</v>
      </c>
      <c r="J247" s="81" t="str">
        <f>G246</f>
        <v>3000</v>
      </c>
    </row>
    <row r="248" spans="1:10" hidden="1" x14ac:dyDescent="0.2">
      <c r="A248" s="100"/>
      <c r="B248" s="74"/>
      <c r="C248" s="122"/>
      <c r="D248" s="75"/>
      <c r="E248" s="75"/>
      <c r="F248" s="96" t="str">
        <f>'Schluß-Bilanz'!D7</f>
        <v>Langfristige Verbindlichkeiten gegenüber Kreditinstituten</v>
      </c>
      <c r="G248" s="97" t="str">
        <f>'Schluß-Bilanz'!E7</f>
        <v>4250</v>
      </c>
      <c r="H248" s="76"/>
      <c r="I248" s="76"/>
      <c r="J248" s="80" t="str">
        <f>J249</f>
        <v>4250</v>
      </c>
    </row>
    <row r="249" spans="1:10" hidden="1" x14ac:dyDescent="0.2">
      <c r="A249" s="100"/>
      <c r="B249" s="74"/>
      <c r="C249" s="122"/>
      <c r="D249" s="75"/>
      <c r="E249" s="75"/>
      <c r="F249" s="96" t="str">
        <f>F247</f>
        <v>SBK</v>
      </c>
      <c r="G249" s="97" t="str">
        <f>G247</f>
        <v>8010</v>
      </c>
      <c r="H249" s="76"/>
      <c r="I249" s="76">
        <f>Bestandskonten!H12</f>
        <v>1431284</v>
      </c>
      <c r="J249" s="80" t="str">
        <f>G248</f>
        <v>4250</v>
      </c>
    </row>
    <row r="250" spans="1:10" hidden="1" x14ac:dyDescent="0.2">
      <c r="A250" s="100"/>
      <c r="B250" s="74"/>
      <c r="C250" s="122"/>
      <c r="D250" s="75"/>
      <c r="E250" s="75"/>
      <c r="F250" s="96" t="str">
        <f>Kontenrahmen!B23</f>
        <v>Sonstige Verbindlichkeiten gegenüber Finanzbehörden</v>
      </c>
      <c r="G250" s="97" t="s">
        <v>134</v>
      </c>
      <c r="H250" s="76"/>
      <c r="I250" s="76"/>
      <c r="J250" s="80"/>
    </row>
    <row r="251" spans="1:10" hidden="1" x14ac:dyDescent="0.2">
      <c r="A251" s="100"/>
      <c r="B251" s="74"/>
      <c r="C251" s="122"/>
      <c r="D251" s="75"/>
      <c r="E251" s="75"/>
      <c r="F251" s="96" t="str">
        <f>F249</f>
        <v>SBK</v>
      </c>
      <c r="G251" s="97" t="s">
        <v>83</v>
      </c>
      <c r="H251" s="76"/>
      <c r="I251" s="76">
        <f>Bestandskonten!H18</f>
        <v>0</v>
      </c>
      <c r="J251" s="80"/>
    </row>
    <row r="252" spans="1:10" hidden="1" x14ac:dyDescent="0.2">
      <c r="A252" s="100"/>
      <c r="B252" s="74"/>
      <c r="C252" s="122"/>
      <c r="D252" s="75"/>
      <c r="E252" s="75"/>
      <c r="F252" s="96" t="str">
        <f>Kontenrahmen!B24</f>
        <v>Verbindlichkeiten gegenüber Sozialversicherungsträgern</v>
      </c>
      <c r="G252" s="97" t="s">
        <v>138</v>
      </c>
      <c r="H252" s="76"/>
      <c r="I252" s="76"/>
      <c r="J252" s="80"/>
    </row>
    <row r="253" spans="1:10" hidden="1" x14ac:dyDescent="0.2">
      <c r="A253" s="100"/>
      <c r="B253" s="74"/>
      <c r="C253" s="122"/>
      <c r="D253" s="75"/>
      <c r="E253" s="75"/>
      <c r="F253" s="96" t="str">
        <f>F251</f>
        <v>SBK</v>
      </c>
      <c r="G253" s="97" t="s">
        <v>83</v>
      </c>
      <c r="H253" s="76"/>
      <c r="I253" s="76">
        <f>Bestandskonten!H24</f>
        <v>0</v>
      </c>
      <c r="J253" s="80"/>
    </row>
    <row r="254" spans="1:10" hidden="1" x14ac:dyDescent="0.2">
      <c r="A254" s="100"/>
      <c r="B254" s="71"/>
      <c r="C254" s="121"/>
      <c r="D254" s="72"/>
      <c r="E254" s="72"/>
      <c r="F254" s="93" t="str">
        <f>'Schluß-Bilanz'!D8</f>
        <v>Verbindlichkeiten aus LuL</v>
      </c>
      <c r="G254" s="95" t="str">
        <f>'Schluß-Bilanz'!E8</f>
        <v>4400</v>
      </c>
      <c r="H254" s="73"/>
      <c r="I254" s="73"/>
      <c r="J254" s="81" t="str">
        <f>J255</f>
        <v>4400</v>
      </c>
    </row>
    <row r="255" spans="1:10" hidden="1" x14ac:dyDescent="0.2">
      <c r="A255" s="100"/>
      <c r="B255" s="71"/>
      <c r="C255" s="121"/>
      <c r="D255" s="72"/>
      <c r="E255" s="72"/>
      <c r="F255" s="93" t="str">
        <f>F249</f>
        <v>SBK</v>
      </c>
      <c r="G255" s="95" t="str">
        <f>G249</f>
        <v>8010</v>
      </c>
      <c r="H255" s="73"/>
      <c r="I255" s="73">
        <f>Bestandskonten!H30</f>
        <v>1481.8099999999977</v>
      </c>
      <c r="J255" s="81" t="str">
        <f>G254</f>
        <v>4400</v>
      </c>
    </row>
    <row r="256" spans="1:10" hidden="1" x14ac:dyDescent="0.2">
      <c r="A256" s="100"/>
      <c r="B256" s="74"/>
      <c r="C256" s="122"/>
      <c r="D256" s="75"/>
      <c r="E256" s="75"/>
      <c r="F256" s="96" t="str">
        <f>'Schluß-Bilanz'!D9</f>
        <v>Umsatzsteuer</v>
      </c>
      <c r="G256" s="97" t="str">
        <f>'Schluß-Bilanz'!E9</f>
        <v>4800</v>
      </c>
      <c r="H256" s="76"/>
      <c r="I256" s="76"/>
      <c r="J256" s="80" t="str">
        <f>J257</f>
        <v>4800</v>
      </c>
    </row>
    <row r="257" spans="1:10" hidden="1" x14ac:dyDescent="0.2">
      <c r="A257" s="100"/>
      <c r="B257" s="74"/>
      <c r="C257" s="122"/>
      <c r="D257" s="75"/>
      <c r="E257" s="75"/>
      <c r="F257" s="75" t="str">
        <f>F255</f>
        <v>SBK</v>
      </c>
      <c r="G257" s="97" t="str">
        <f>G255</f>
        <v>8010</v>
      </c>
      <c r="H257" s="76"/>
      <c r="I257" s="76">
        <f>Bestandskonten!H36</f>
        <v>23459.730168067228</v>
      </c>
      <c r="J257" s="80" t="str">
        <f>G256</f>
        <v>4800</v>
      </c>
    </row>
    <row r="258" spans="1:10" x14ac:dyDescent="0.2">
      <c r="B258" s="77"/>
      <c r="C258" s="123"/>
      <c r="D258" s="78"/>
      <c r="E258" s="78"/>
      <c r="F258" s="78"/>
      <c r="G258" s="115"/>
      <c r="H258" s="79"/>
      <c r="I258" s="79"/>
      <c r="J258" s="82"/>
    </row>
  </sheetData>
  <dataConsolidate/>
  <customSheetViews>
    <customSheetView guid="{E2F1144B-7188-475C-8926-FE1E4E19441F}" showGridLines="0" hiddenRows="1" hiddenColumns="1" topLeftCell="B1">
      <pane ySplit="1" topLeftCell="A98" activePane="bottomLeft" state="frozen"/>
      <selection pane="bottomLeft" activeCell="I113" sqref="I113"/>
      <pageMargins left="0.78740157499999996" right="0.78740157499999996" top="0.984251969" bottom="0.984251969" header="0.4921259845" footer="0.4921259845"/>
      <pageSetup paperSize="9" orientation="landscape" horizontalDpi="300" r:id="rId1"/>
      <headerFooter alignWithMargins="0">
        <oddHeader>&amp;LGrundbuch November 2007</oddHeader>
      </headerFooter>
    </customSheetView>
    <customSheetView guid="{368DE442-F089-4C2B-8CEC-DCB0BC8F5436}" showGridLines="0" hiddenRows="1" hiddenColumns="1" topLeftCell="B1">
      <pane ySplit="1" topLeftCell="A2" activePane="bottomLeft" state="frozen"/>
      <selection pane="bottomLeft" activeCell="L40" sqref="L40"/>
      <pageMargins left="0.78740157499999996" right="0.78740157499999996" top="0.984251969" bottom="0.984251969" header="0.4921259845" footer="0.4921259845"/>
      <pageSetup paperSize="9" orientation="landscape" horizontalDpi="300" r:id="rId2"/>
      <headerFooter alignWithMargins="0">
        <oddHeader>&amp;LGrundbuch November 2007</oddHeader>
      </headerFooter>
    </customSheetView>
    <customSheetView guid="{8A375EA9-6DDA-48F1-A097-E08478E67712}" showGridLines="0" hiddenRows="1" hiddenColumns="1" topLeftCell="B1">
      <pane ySplit="1" topLeftCell="A2" activePane="bottomLeft" state="frozen"/>
      <selection pane="bottomLeft" activeCell="F55" sqref="F55"/>
      <pageMargins left="0.78740157499999996" right="0.78740157499999996" top="0.984251969" bottom="0.984251969" header="0.4921259845" footer="0.4921259845"/>
      <pageSetup paperSize="9" orientation="landscape" horizontalDpi="300" r:id="rId3"/>
      <headerFooter alignWithMargins="0">
        <oddHeader>&amp;LGrundbuch November 2007</oddHeader>
      </headerFooter>
    </customSheetView>
  </customSheetViews>
  <phoneticPr fontId="0" type="noConversion"/>
  <dataValidations count="1">
    <dataValidation type="list" allowBlank="1" showInputMessage="1" showErrorMessage="1" sqref="G36:G158">
      <formula1>$A$1:$A$63</formula1>
    </dataValidation>
  </dataValidations>
  <pageMargins left="0.78740157499999996" right="0.78740157499999996" top="0.984251969" bottom="0.984251969" header="0.4921259845" footer="0.4921259845"/>
  <pageSetup paperSize="9" orientation="landscape" horizontalDpi="300" r:id="rId4"/>
  <headerFooter alignWithMargins="0">
    <oddHeader>&amp;LGrundbuch November 2007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filterMode="1"/>
  <dimension ref="A1:L735"/>
  <sheetViews>
    <sheetView showGridLines="0" zoomScale="108" zoomScaleNormal="75" workbookViewId="0">
      <pane ySplit="3" topLeftCell="A4" activePane="bottomLeft" state="frozen"/>
      <selection pane="bottomLeft" activeCell="A2" sqref="A2"/>
    </sheetView>
  </sheetViews>
  <sheetFormatPr baseColWidth="10" defaultRowHeight="11.25" x14ac:dyDescent="0.2"/>
  <cols>
    <col min="1" max="1" width="6.7109375" style="107" customWidth="1"/>
    <col min="2" max="2" width="8.28515625" style="107" bestFit="1" customWidth="1"/>
    <col min="3" max="3" width="5.85546875" style="51" hidden="1" customWidth="1"/>
    <col min="4" max="4" width="20" style="63" customWidth="1"/>
    <col min="5" max="5" width="8.140625" style="51" bestFit="1" customWidth="1"/>
    <col min="6" max="7" width="13.5703125" style="52" bestFit="1" customWidth="1"/>
    <col min="8" max="11" width="12.85546875" style="52" bestFit="1" customWidth="1"/>
    <col min="12" max="12" width="10.7109375" style="111" customWidth="1"/>
    <col min="13" max="16384" width="11.42578125" style="51"/>
  </cols>
  <sheetData>
    <row r="1" spans="1:12" ht="15.75" thickBot="1" x14ac:dyDescent="0.25">
      <c r="A1" s="153" t="s">
        <v>125</v>
      </c>
      <c r="B1" s="153"/>
      <c r="C1" s="154"/>
      <c r="D1" s="154"/>
      <c r="E1" s="154"/>
      <c r="F1" s="154"/>
      <c r="G1" s="154"/>
      <c r="H1" s="154"/>
      <c r="I1" s="154"/>
      <c r="J1" s="154"/>
      <c r="K1" s="154"/>
      <c r="L1" s="155"/>
    </row>
    <row r="2" spans="1:12" ht="12.75" thickTop="1" thickBot="1" x14ac:dyDescent="0.25">
      <c r="A2" s="105"/>
      <c r="B2" s="105"/>
      <c r="C2" s="53"/>
      <c r="D2" s="61"/>
      <c r="E2" s="53" t="s">
        <v>12</v>
      </c>
      <c r="F2" s="54"/>
      <c r="G2" s="54"/>
      <c r="H2" s="152" t="s">
        <v>32</v>
      </c>
      <c r="I2" s="152"/>
      <c r="J2" s="152" t="s">
        <v>14</v>
      </c>
      <c r="K2" s="152"/>
      <c r="L2" s="109"/>
    </row>
    <row r="3" spans="1:12" ht="12" thickTop="1" x14ac:dyDescent="0.2">
      <c r="A3" s="106" t="str">
        <f>Grundbuch!C1</f>
        <v>Datum</v>
      </c>
      <c r="B3" s="106" t="str">
        <f>Grundbuch!D1</f>
        <v>Beleg</v>
      </c>
      <c r="C3" s="55" t="str">
        <f>Grundbuch!E1</f>
        <v>Zeichen</v>
      </c>
      <c r="D3" s="62">
        <f>Grundbuch!F1</f>
        <v>0</v>
      </c>
      <c r="E3" s="55" t="str">
        <f>Grundbuch!G1</f>
        <v>Konto</v>
      </c>
      <c r="F3" s="56" t="str">
        <f>Grundbuch!H1</f>
        <v>Soll</v>
      </c>
      <c r="G3" s="56" t="str">
        <f>Grundbuch!I1</f>
        <v>Haben</v>
      </c>
      <c r="H3" s="56" t="s">
        <v>8</v>
      </c>
      <c r="I3" s="56" t="s">
        <v>9</v>
      </c>
      <c r="J3" s="56" t="s">
        <v>8</v>
      </c>
      <c r="K3" s="56" t="s">
        <v>9</v>
      </c>
      <c r="L3" s="110" t="str">
        <f>Grundbuch!J1</f>
        <v>Kommentar</v>
      </c>
    </row>
    <row r="4" spans="1:12" hidden="1" x14ac:dyDescent="0.2">
      <c r="A4" s="57" t="str">
        <f>IF(Grundbuch!C2&lt;&gt;"",Grundbuch!C2,"")</f>
        <v/>
      </c>
      <c r="B4" s="57" t="str">
        <f>IF(Grundbuch!D2&lt;&gt;"",Grundbuch!D2,"")</f>
        <v/>
      </c>
      <c r="C4" s="57" t="str">
        <f>IF(Grundbuch!E2&lt;&gt;"",Grundbuch!E2,"")</f>
        <v/>
      </c>
      <c r="D4" s="57" t="str">
        <f>IF(Grundbuch!F2&lt;&gt;"",Grundbuch!F2,"")</f>
        <v/>
      </c>
      <c r="E4" s="57" t="str">
        <f>IF(Grundbuch!G2&lt;&gt;"",Grundbuch!G2,"")</f>
        <v/>
      </c>
      <c r="F4" s="58">
        <f>Grundbuch!H2</f>
        <v>0</v>
      </c>
      <c r="G4" s="58">
        <f>Grundbuch!I2</f>
        <v>0</v>
      </c>
      <c r="H4" s="58">
        <f>SUMIF($E$4:$E4,$E4,$F$4:$F4)</f>
        <v>0</v>
      </c>
      <c r="I4" s="58">
        <f>SUMIF($E$4:$E4,$E4,$G$4:$G4)</f>
        <v>0</v>
      </c>
      <c r="J4" s="58">
        <f>IF(I4&gt;H4,I4-H4,0)</f>
        <v>0</v>
      </c>
      <c r="K4" s="58">
        <f>IF(H4&gt;I4,H4-I4,0)</f>
        <v>0</v>
      </c>
      <c r="L4" s="57">
        <f>Grundbuch!J2</f>
        <v>0</v>
      </c>
    </row>
    <row r="5" spans="1:12" hidden="1" x14ac:dyDescent="0.2">
      <c r="A5" s="57" t="str">
        <f>IF(Grundbuch!C3&lt;&gt;"",Grundbuch!C3,"")</f>
        <v/>
      </c>
      <c r="B5" s="57" t="str">
        <f>IF(Grundbuch!D3&lt;&gt;"",Grundbuch!D3,"")</f>
        <v/>
      </c>
      <c r="C5" s="57" t="str">
        <f>IF(Grundbuch!E3&lt;&gt;"",Grundbuch!E3,"")</f>
        <v/>
      </c>
      <c r="D5" s="57" t="str">
        <f>IF(Grundbuch!F3&lt;&gt;"",Grundbuch!F3,"")</f>
        <v>Bebaute Grundstücke</v>
      </c>
      <c r="E5" s="57" t="str">
        <f>IF(Grundbuch!G3&lt;&gt;"",Grundbuch!G3,"")</f>
        <v>0510</v>
      </c>
      <c r="F5" s="58">
        <f>Grundbuch!H3</f>
        <v>1249500</v>
      </c>
      <c r="G5" s="58">
        <f>Grundbuch!I3</f>
        <v>0</v>
      </c>
      <c r="H5" s="58">
        <f>SUMIF($E$4:$E5,$E5,$F$4:$F5)</f>
        <v>1249500</v>
      </c>
      <c r="I5" s="58">
        <f>SUMIF($E$4:$E5,$E5,$G$4:$G5)</f>
        <v>0</v>
      </c>
      <c r="J5" s="58">
        <f>IF(I5&gt;H5,I5-H5,0)</f>
        <v>0</v>
      </c>
      <c r="K5" s="58">
        <f>IF(H5&gt;I5,H5-I5,0)</f>
        <v>1249500</v>
      </c>
      <c r="L5" s="57" t="str">
        <f>Grundbuch!J3</f>
        <v>Bebaute Grundstücke</v>
      </c>
    </row>
    <row r="6" spans="1:12" hidden="1" x14ac:dyDescent="0.2">
      <c r="A6" s="57" t="str">
        <f>IF(Grundbuch!C4&lt;&gt;"",Grundbuch!C4,"")</f>
        <v/>
      </c>
      <c r="B6" s="57" t="str">
        <f>IF(Grundbuch!D4&lt;&gt;"",Grundbuch!D4,"")</f>
        <v/>
      </c>
      <c r="C6" s="57" t="str">
        <f>IF(Grundbuch!E4&lt;&gt;"",Grundbuch!E4,"")</f>
        <v/>
      </c>
      <c r="D6" s="57" t="str">
        <f>IF(Grundbuch!F4&lt;&gt;"",Grundbuch!F4,"")</f>
        <v>EBK</v>
      </c>
      <c r="E6" s="57" t="str">
        <f>IF(Grundbuch!G4&lt;&gt;"",Grundbuch!G4,"")</f>
        <v>8000</v>
      </c>
      <c r="F6" s="58">
        <f>Grundbuch!H4</f>
        <v>0</v>
      </c>
      <c r="G6" s="58">
        <f>Grundbuch!I4</f>
        <v>1249500</v>
      </c>
      <c r="H6" s="58">
        <f>SUMIF($E$4:$E6,$E6,$F$4:$F6)</f>
        <v>0</v>
      </c>
      <c r="I6" s="58">
        <f>SUMIF($E$4:$E6,$E6,$G$4:$G6)</f>
        <v>1249500</v>
      </c>
      <c r="J6" s="58">
        <f t="shared" ref="J6:J69" si="0">IF(I6&gt;H6,I6-H6,0)</f>
        <v>1249500</v>
      </c>
      <c r="K6" s="58">
        <f t="shared" ref="K6:K69" si="1">IF(H6&gt;I6,H6-I6,0)</f>
        <v>0</v>
      </c>
      <c r="L6" s="57" t="str">
        <f>Grundbuch!J4</f>
        <v>Bebaute Grundstücke</v>
      </c>
    </row>
    <row r="7" spans="1:12" hidden="1" x14ac:dyDescent="0.2">
      <c r="A7" s="57" t="str">
        <f>IF(Grundbuch!C5&lt;&gt;"",Grundbuch!C5,"")</f>
        <v/>
      </c>
      <c r="B7" s="57" t="str">
        <f>IF(Grundbuch!D5&lt;&gt;"",Grundbuch!D5,"")</f>
        <v/>
      </c>
      <c r="C7" s="57" t="str">
        <f>IF(Grundbuch!E5&lt;&gt;"",Grundbuch!E5,"")</f>
        <v/>
      </c>
      <c r="D7" s="57" t="str">
        <f>IF(Grundbuch!F5&lt;&gt;"",Grundbuch!F5,"")</f>
        <v>Technische Anlagen und Maschinen</v>
      </c>
      <c r="E7" s="57" t="str">
        <f>IF(Grundbuch!G5&lt;&gt;"",Grundbuch!G5,"")</f>
        <v>0700</v>
      </c>
      <c r="F7" s="58">
        <f>Grundbuch!H5</f>
        <v>0</v>
      </c>
      <c r="G7" s="58">
        <f>Grundbuch!I5</f>
        <v>0</v>
      </c>
      <c r="H7" s="58">
        <f>SUMIF($E$4:$E7,$E7,$F$4:$F7)</f>
        <v>0</v>
      </c>
      <c r="I7" s="58">
        <f>SUMIF($E$4:$E7,$E7,$G$4:$G7)</f>
        <v>0</v>
      </c>
      <c r="J7" s="58">
        <f t="shared" si="0"/>
        <v>0</v>
      </c>
      <c r="K7" s="58">
        <f t="shared" si="1"/>
        <v>0</v>
      </c>
      <c r="L7" s="57" t="str">
        <f>Grundbuch!J5</f>
        <v>Technische Anlagen und Maschinen</v>
      </c>
    </row>
    <row r="8" spans="1:12" hidden="1" x14ac:dyDescent="0.2">
      <c r="A8" s="57" t="str">
        <f>IF(Grundbuch!C6&lt;&gt;"",Grundbuch!C6,"")</f>
        <v/>
      </c>
      <c r="B8" s="57" t="str">
        <f>IF(Grundbuch!D6&lt;&gt;"",Grundbuch!D6,"")</f>
        <v/>
      </c>
      <c r="C8" s="57" t="str">
        <f>IF(Grundbuch!E6&lt;&gt;"",Grundbuch!E6,"")</f>
        <v/>
      </c>
      <c r="D8" s="57" t="str">
        <f>IF(Grundbuch!F6&lt;&gt;"",Grundbuch!F6,"")</f>
        <v>EBK</v>
      </c>
      <c r="E8" s="57" t="str">
        <f>IF(Grundbuch!G6&lt;&gt;"",Grundbuch!G6,"")</f>
        <v>8000</v>
      </c>
      <c r="F8" s="58">
        <f>Grundbuch!H6</f>
        <v>0</v>
      </c>
      <c r="G8" s="58">
        <f>Grundbuch!I6</f>
        <v>0</v>
      </c>
      <c r="H8" s="58">
        <f>SUMIF($E$4:$E8,$E8,$F$4:$F8)</f>
        <v>0</v>
      </c>
      <c r="I8" s="58">
        <f>SUMIF($E$4:$E8,$E8,$G$4:$G8)</f>
        <v>1249500</v>
      </c>
      <c r="J8" s="58">
        <f t="shared" si="0"/>
        <v>1249500</v>
      </c>
      <c r="K8" s="58">
        <f t="shared" si="1"/>
        <v>0</v>
      </c>
      <c r="L8" s="57" t="str">
        <f>Grundbuch!J6</f>
        <v>Technische Anlagen und Maschinen</v>
      </c>
    </row>
    <row r="9" spans="1:12" hidden="1" x14ac:dyDescent="0.2">
      <c r="A9" s="57" t="str">
        <f>IF(Grundbuch!C7&lt;&gt;"",Grundbuch!C7,"")</f>
        <v/>
      </c>
      <c r="B9" s="57" t="str">
        <f>IF(Grundbuch!D7&lt;&gt;"",Grundbuch!D7,"")</f>
        <v/>
      </c>
      <c r="C9" s="57" t="str">
        <f>IF(Grundbuch!E7&lt;&gt;"",Grundbuch!E7,"")</f>
        <v/>
      </c>
      <c r="D9" s="57" t="str">
        <f>IF(Grundbuch!F7&lt;&gt;"",Grundbuch!F7,"")</f>
        <v>BGA</v>
      </c>
      <c r="E9" s="57" t="str">
        <f>IF(Grundbuch!G7&lt;&gt;"",Grundbuch!G7,"")</f>
        <v>0800</v>
      </c>
      <c r="F9" s="58">
        <f>Grundbuch!H7</f>
        <v>480500</v>
      </c>
      <c r="G9" s="58">
        <f>Grundbuch!I7</f>
        <v>0</v>
      </c>
      <c r="H9" s="58">
        <f>SUMIF($E$4:$E9,$E9,$F$4:$F9)</f>
        <v>480500</v>
      </c>
      <c r="I9" s="58">
        <f>SUMIF($E$4:$E9,$E9,$G$4:$G9)</f>
        <v>0</v>
      </c>
      <c r="J9" s="58">
        <f t="shared" si="0"/>
        <v>0</v>
      </c>
      <c r="K9" s="58">
        <f t="shared" si="1"/>
        <v>480500</v>
      </c>
      <c r="L9" s="57" t="str">
        <f>Grundbuch!J7</f>
        <v>BGA</v>
      </c>
    </row>
    <row r="10" spans="1:12" hidden="1" x14ac:dyDescent="0.2">
      <c r="A10" s="57" t="str">
        <f>IF(Grundbuch!C8&lt;&gt;"",Grundbuch!C8,"")</f>
        <v/>
      </c>
      <c r="B10" s="57" t="str">
        <f>IF(Grundbuch!D8&lt;&gt;"",Grundbuch!D8,"")</f>
        <v/>
      </c>
      <c r="C10" s="57" t="str">
        <f>IF(Grundbuch!E8&lt;&gt;"",Grundbuch!E8,"")</f>
        <v/>
      </c>
      <c r="D10" s="57" t="str">
        <f>IF(Grundbuch!F8&lt;&gt;"",Grundbuch!F8,"")</f>
        <v>EBK</v>
      </c>
      <c r="E10" s="57" t="str">
        <f>IF(Grundbuch!G8&lt;&gt;"",Grundbuch!G8,"")</f>
        <v>8000</v>
      </c>
      <c r="F10" s="58">
        <f>Grundbuch!H8</f>
        <v>0</v>
      </c>
      <c r="G10" s="58">
        <f>Grundbuch!I8</f>
        <v>480500</v>
      </c>
      <c r="H10" s="58">
        <f>SUMIF($E$4:$E10,$E10,$F$4:$F10)</f>
        <v>0</v>
      </c>
      <c r="I10" s="58">
        <f>SUMIF($E$4:$E10,$E10,$G$4:$G10)</f>
        <v>1730000</v>
      </c>
      <c r="J10" s="58">
        <f t="shared" si="0"/>
        <v>1730000</v>
      </c>
      <c r="K10" s="58">
        <f t="shared" si="1"/>
        <v>0</v>
      </c>
      <c r="L10" s="57" t="str">
        <f>Grundbuch!J8</f>
        <v>BGA</v>
      </c>
    </row>
    <row r="11" spans="1:12" hidden="1" x14ac:dyDescent="0.2">
      <c r="A11" s="57" t="str">
        <f>IF(Grundbuch!C9&lt;&gt;"",Grundbuch!C9,"")</f>
        <v/>
      </c>
      <c r="B11" s="57" t="str">
        <f>IF(Grundbuch!D9&lt;&gt;"",Grundbuch!D9,"")</f>
        <v/>
      </c>
      <c r="C11" s="57" t="str">
        <f>IF(Grundbuch!E9&lt;&gt;"",Grundbuch!E9,"")</f>
        <v/>
      </c>
      <c r="D11" s="57" t="str">
        <f>IF(Grundbuch!F9&lt;&gt;"",Grundbuch!F9,"")</f>
        <v>Warenbestand</v>
      </c>
      <c r="E11" s="57" t="str">
        <f>IF(Grundbuch!G9&lt;&gt;"",Grundbuch!G9,"")</f>
        <v>2280</v>
      </c>
      <c r="F11" s="58">
        <f>Grundbuch!H9</f>
        <v>2138475.6500000008</v>
      </c>
      <c r="G11" s="58">
        <f>Grundbuch!I9</f>
        <v>0</v>
      </c>
      <c r="H11" s="58">
        <f>SUMIF($E$4:$E11,$E11,$F$4:$F11)</f>
        <v>2138475.6500000008</v>
      </c>
      <c r="I11" s="58">
        <f>SUMIF($E$4:$E11,$E11,$G$4:$G11)</f>
        <v>0</v>
      </c>
      <c r="J11" s="58">
        <f t="shared" si="0"/>
        <v>0</v>
      </c>
      <c r="K11" s="58">
        <f t="shared" si="1"/>
        <v>2138475.6500000008</v>
      </c>
      <c r="L11" s="57" t="str">
        <f>Grundbuch!J9</f>
        <v>Warenbestand</v>
      </c>
    </row>
    <row r="12" spans="1:12" hidden="1" x14ac:dyDescent="0.2">
      <c r="A12" s="57" t="str">
        <f>IF(Grundbuch!C10&lt;&gt;"",Grundbuch!C10,"")</f>
        <v/>
      </c>
      <c r="B12" s="57" t="str">
        <f>IF(Grundbuch!D10&lt;&gt;"",Grundbuch!D10,"")</f>
        <v/>
      </c>
      <c r="C12" s="57" t="str">
        <f>IF(Grundbuch!E10&lt;&gt;"",Grundbuch!E10,"")</f>
        <v/>
      </c>
      <c r="D12" s="57" t="str">
        <f>IF(Grundbuch!F10&lt;&gt;"",Grundbuch!F10,"")</f>
        <v>EBK</v>
      </c>
      <c r="E12" s="57" t="str">
        <f>IF(Grundbuch!G10&lt;&gt;"",Grundbuch!G10,"")</f>
        <v>8000</v>
      </c>
      <c r="F12" s="58">
        <f>Grundbuch!H10</f>
        <v>0</v>
      </c>
      <c r="G12" s="58">
        <f>Grundbuch!I10</f>
        <v>2138475.6500000008</v>
      </c>
      <c r="H12" s="58">
        <f>SUMIF($E$4:$E12,$E12,$F$4:$F12)</f>
        <v>0</v>
      </c>
      <c r="I12" s="58">
        <f>SUMIF($E$4:$E12,$E12,$G$4:$G12)</f>
        <v>3868475.6500000008</v>
      </c>
      <c r="J12" s="58">
        <f t="shared" si="0"/>
        <v>3868475.6500000008</v>
      </c>
      <c r="K12" s="58">
        <f t="shared" si="1"/>
        <v>0</v>
      </c>
      <c r="L12" s="57" t="str">
        <f>Grundbuch!J10</f>
        <v>Warenbestand</v>
      </c>
    </row>
    <row r="13" spans="1:12" hidden="1" x14ac:dyDescent="0.2">
      <c r="A13" s="57" t="str">
        <f>IF(Grundbuch!C11&lt;&gt;"",Grundbuch!C11,"")</f>
        <v/>
      </c>
      <c r="B13" s="57" t="str">
        <f>IF(Grundbuch!D11&lt;&gt;"",Grundbuch!D11,"")</f>
        <v/>
      </c>
      <c r="C13" s="57" t="str">
        <f>IF(Grundbuch!E11&lt;&gt;"",Grundbuch!E11,"")</f>
        <v/>
      </c>
      <c r="D13" s="57" t="str">
        <f>IF(Grundbuch!F11&lt;&gt;"",Grundbuch!F11,"")</f>
        <v>Forderungen aus LuL</v>
      </c>
      <c r="E13" s="57" t="str">
        <f>IF(Grundbuch!G11&lt;&gt;"",Grundbuch!G11,"")</f>
        <v>2400</v>
      </c>
      <c r="F13" s="58">
        <f>Grundbuch!H11</f>
        <v>0</v>
      </c>
      <c r="G13" s="58">
        <f>Grundbuch!I11</f>
        <v>0</v>
      </c>
      <c r="H13" s="58">
        <f>SUMIF($E$4:$E13,$E13,$F$4:$F13)</f>
        <v>0</v>
      </c>
      <c r="I13" s="58">
        <f>SUMIF($E$4:$E13,$E13,$G$4:$G13)</f>
        <v>0</v>
      </c>
      <c r="J13" s="58">
        <f t="shared" si="0"/>
        <v>0</v>
      </c>
      <c r="K13" s="58">
        <f t="shared" si="1"/>
        <v>0</v>
      </c>
      <c r="L13" s="57" t="str">
        <f>Grundbuch!J11</f>
        <v>Forderungen aus LuL</v>
      </c>
    </row>
    <row r="14" spans="1:12" hidden="1" x14ac:dyDescent="0.2">
      <c r="A14" s="57" t="str">
        <f>IF(Grundbuch!C12&lt;&gt;"",Grundbuch!C12,"")</f>
        <v/>
      </c>
      <c r="B14" s="57" t="str">
        <f>IF(Grundbuch!D12&lt;&gt;"",Grundbuch!D12,"")</f>
        <v/>
      </c>
      <c r="C14" s="57" t="str">
        <f>IF(Grundbuch!E12&lt;&gt;"",Grundbuch!E12,"")</f>
        <v/>
      </c>
      <c r="D14" s="57" t="str">
        <f>IF(Grundbuch!F12&lt;&gt;"",Grundbuch!F12,"")</f>
        <v>EBK</v>
      </c>
      <c r="E14" s="57" t="str">
        <f>IF(Grundbuch!G12&lt;&gt;"",Grundbuch!G12,"")</f>
        <v>8000</v>
      </c>
      <c r="F14" s="58">
        <f>Grundbuch!H12</f>
        <v>0</v>
      </c>
      <c r="G14" s="58">
        <f>Grundbuch!I12</f>
        <v>0</v>
      </c>
      <c r="H14" s="58">
        <f>SUMIF($E$4:$E14,$E14,$F$4:$F14)</f>
        <v>0</v>
      </c>
      <c r="I14" s="58">
        <f>SUMIF($E$4:$E14,$E14,$G$4:$G14)</f>
        <v>3868475.6500000008</v>
      </c>
      <c r="J14" s="58">
        <f t="shared" si="0"/>
        <v>3868475.6500000008</v>
      </c>
      <c r="K14" s="58">
        <f t="shared" si="1"/>
        <v>0</v>
      </c>
      <c r="L14" s="57" t="str">
        <f>Grundbuch!J12</f>
        <v>Forderungen aus LuL</v>
      </c>
    </row>
    <row r="15" spans="1:12" hidden="1" x14ac:dyDescent="0.2">
      <c r="A15" s="57" t="str">
        <f>IF(Grundbuch!C13&lt;&gt;"",Grundbuch!C13,"")</f>
        <v/>
      </c>
      <c r="B15" s="57" t="str">
        <f>IF(Grundbuch!D13&lt;&gt;"",Grundbuch!D13,"")</f>
        <v/>
      </c>
      <c r="C15" s="57" t="str">
        <f>IF(Grundbuch!E13&lt;&gt;"",Grundbuch!E13,"")</f>
        <v/>
      </c>
      <c r="D15" s="57" t="str">
        <f>IF(Grundbuch!F13&lt;&gt;"",Grundbuch!F13,"")</f>
        <v>Vorsteuer</v>
      </c>
      <c r="E15" s="57" t="str">
        <f>IF(Grundbuch!G13&lt;&gt;"",Grundbuch!G13,"")</f>
        <v>2600</v>
      </c>
      <c r="F15" s="58">
        <f>Grundbuch!H13</f>
        <v>465.1</v>
      </c>
      <c r="G15" s="58">
        <f>Grundbuch!I13</f>
        <v>0</v>
      </c>
      <c r="H15" s="58">
        <f>SUMIF($E$4:$E15,$E15,$F$4:$F15)</f>
        <v>465.1</v>
      </c>
      <c r="I15" s="58">
        <f>SUMIF($E$4:$E15,$E15,$G$4:$G15)</f>
        <v>0</v>
      </c>
      <c r="J15" s="58">
        <f t="shared" si="0"/>
        <v>0</v>
      </c>
      <c r="K15" s="58">
        <f t="shared" si="1"/>
        <v>465.1</v>
      </c>
      <c r="L15" s="57" t="str">
        <f>Grundbuch!J13</f>
        <v>Vorsteuer</v>
      </c>
    </row>
    <row r="16" spans="1:12" hidden="1" x14ac:dyDescent="0.2">
      <c r="A16" s="57" t="str">
        <f>IF(Grundbuch!C14&lt;&gt;"",Grundbuch!C14,"")</f>
        <v/>
      </c>
      <c r="B16" s="57" t="str">
        <f>IF(Grundbuch!D14&lt;&gt;"",Grundbuch!D14,"")</f>
        <v/>
      </c>
      <c r="C16" s="57" t="str">
        <f>IF(Grundbuch!E14&lt;&gt;"",Grundbuch!E14,"")</f>
        <v/>
      </c>
      <c r="D16" s="57" t="str">
        <f>IF(Grundbuch!F14&lt;&gt;"",Grundbuch!F14,"")</f>
        <v>EBK</v>
      </c>
      <c r="E16" s="57" t="str">
        <f>IF(Grundbuch!G14&lt;&gt;"",Grundbuch!G14,"")</f>
        <v>8000</v>
      </c>
      <c r="F16" s="58">
        <f>Grundbuch!H14</f>
        <v>0</v>
      </c>
      <c r="G16" s="58">
        <f>Grundbuch!I14</f>
        <v>465.1</v>
      </c>
      <c r="H16" s="58">
        <f>SUMIF($E$4:$E16,$E16,$F$4:$F16)</f>
        <v>0</v>
      </c>
      <c r="I16" s="58">
        <f>SUMIF($E$4:$E16,$E16,$G$4:$G16)</f>
        <v>3868940.7500000009</v>
      </c>
      <c r="J16" s="58">
        <f t="shared" si="0"/>
        <v>3868940.7500000009</v>
      </c>
      <c r="K16" s="58">
        <f t="shared" si="1"/>
        <v>0</v>
      </c>
      <c r="L16" s="57" t="str">
        <f>Grundbuch!J14</f>
        <v>Vorsteuer</v>
      </c>
    </row>
    <row r="17" spans="1:12" hidden="1" x14ac:dyDescent="0.2">
      <c r="A17" s="57" t="str">
        <f>IF(Grundbuch!C15&lt;&gt;"",Grundbuch!C15,"")</f>
        <v/>
      </c>
      <c r="B17" s="57" t="str">
        <f>IF(Grundbuch!D15&lt;&gt;"",Grundbuch!D15,"")</f>
        <v/>
      </c>
      <c r="C17" s="57" t="str">
        <f>IF(Grundbuch!E15&lt;&gt;"",Grundbuch!E15,"")</f>
        <v/>
      </c>
      <c r="D17" s="57" t="str">
        <f>IF(Grundbuch!F15&lt;&gt;"",Grundbuch!F15,"")</f>
        <v>Sparkasse Aachen</v>
      </c>
      <c r="E17" s="57" t="str">
        <f>IF(Grundbuch!G15&lt;&gt;"",Grundbuch!G15,"")</f>
        <v>2800</v>
      </c>
      <c r="F17" s="58">
        <f>Grundbuch!H15</f>
        <v>457908.66</v>
      </c>
      <c r="G17" s="58">
        <f>Grundbuch!I15</f>
        <v>0</v>
      </c>
      <c r="H17" s="58">
        <f>SUMIF($E$4:$E17,$E17,$F$4:$F17)</f>
        <v>457908.66</v>
      </c>
      <c r="I17" s="58">
        <f>SUMIF($E$4:$E17,$E17,$G$4:$G17)</f>
        <v>0</v>
      </c>
      <c r="J17" s="58">
        <f t="shared" si="0"/>
        <v>0</v>
      </c>
      <c r="K17" s="58">
        <f t="shared" si="1"/>
        <v>457908.66</v>
      </c>
      <c r="L17" s="57" t="str">
        <f>Grundbuch!J15</f>
        <v>Sparkasse Aachen</v>
      </c>
    </row>
    <row r="18" spans="1:12" hidden="1" x14ac:dyDescent="0.2">
      <c r="A18" s="57" t="str">
        <f>IF(Grundbuch!C16&lt;&gt;"",Grundbuch!C16,"")</f>
        <v/>
      </c>
      <c r="B18" s="57" t="str">
        <f>IF(Grundbuch!D16&lt;&gt;"",Grundbuch!D16,"")</f>
        <v/>
      </c>
      <c r="C18" s="57" t="str">
        <f>IF(Grundbuch!E16&lt;&gt;"",Grundbuch!E16,"")</f>
        <v/>
      </c>
      <c r="D18" s="57" t="str">
        <f>IF(Grundbuch!F16&lt;&gt;"",Grundbuch!F16,"")</f>
        <v>EBK</v>
      </c>
      <c r="E18" s="57" t="str">
        <f>IF(Grundbuch!G16&lt;&gt;"",Grundbuch!G16,"")</f>
        <v>8000</v>
      </c>
      <c r="F18" s="58">
        <f>Grundbuch!H16</f>
        <v>0</v>
      </c>
      <c r="G18" s="58">
        <f>Grundbuch!I16</f>
        <v>457908.66</v>
      </c>
      <c r="H18" s="58">
        <f>SUMIF($E$4:$E18,$E18,$F$4:$F18)</f>
        <v>0</v>
      </c>
      <c r="I18" s="58">
        <f>SUMIF($E$4:$E18,$E18,$G$4:$G18)</f>
        <v>4326849.4100000011</v>
      </c>
      <c r="J18" s="58">
        <f t="shared" si="0"/>
        <v>4326849.4100000011</v>
      </c>
      <c r="K18" s="58">
        <f t="shared" si="1"/>
        <v>0</v>
      </c>
      <c r="L18" s="57" t="str">
        <f>Grundbuch!J16</f>
        <v>Sparkasse Aachen</v>
      </c>
    </row>
    <row r="19" spans="1:12" hidden="1" x14ac:dyDescent="0.2">
      <c r="A19" s="57" t="str">
        <f>IF(Grundbuch!C17&lt;&gt;"",Grundbuch!C17,"")</f>
        <v/>
      </c>
      <c r="B19" s="57" t="str">
        <f>IF(Grundbuch!D17&lt;&gt;"",Grundbuch!D17,"")</f>
        <v/>
      </c>
      <c r="C19" s="57" t="str">
        <f>IF(Grundbuch!E17&lt;&gt;"",Grundbuch!E17,"")</f>
        <v/>
      </c>
      <c r="D19" s="57" t="str">
        <f>IF(Grundbuch!F17&lt;&gt;"",Grundbuch!F17,"")</f>
        <v>Postbank Dortmund</v>
      </c>
      <c r="E19" s="57" t="str">
        <f>IF(Grundbuch!G17&lt;&gt;"",Grundbuch!G17,"")</f>
        <v>2850</v>
      </c>
      <c r="F19" s="58">
        <f>Grundbuch!H17</f>
        <v>12461.25</v>
      </c>
      <c r="G19" s="58">
        <f>Grundbuch!I17</f>
        <v>0</v>
      </c>
      <c r="H19" s="58">
        <f>SUMIF($E$4:$E19,$E19,$F$4:$F19)</f>
        <v>12461.25</v>
      </c>
      <c r="I19" s="58">
        <f>SUMIF($E$4:$E19,$E19,$G$4:$G19)</f>
        <v>0</v>
      </c>
      <c r="J19" s="58">
        <f t="shared" si="0"/>
        <v>0</v>
      </c>
      <c r="K19" s="58">
        <f t="shared" si="1"/>
        <v>12461.25</v>
      </c>
      <c r="L19" s="57" t="str">
        <f>Grundbuch!J17</f>
        <v>Postbank Dortmund</v>
      </c>
    </row>
    <row r="20" spans="1:12" hidden="1" x14ac:dyDescent="0.2">
      <c r="A20" s="57" t="str">
        <f>IF(Grundbuch!C18&lt;&gt;"",Grundbuch!C18,"")</f>
        <v/>
      </c>
      <c r="B20" s="57" t="str">
        <f>IF(Grundbuch!D18&lt;&gt;"",Grundbuch!D18,"")</f>
        <v/>
      </c>
      <c r="C20" s="57" t="str">
        <f>IF(Grundbuch!E18&lt;&gt;"",Grundbuch!E18,"")</f>
        <v/>
      </c>
      <c r="D20" s="57" t="str">
        <f>IF(Grundbuch!F18&lt;&gt;"",Grundbuch!F18,"")</f>
        <v>EBK</v>
      </c>
      <c r="E20" s="57" t="str">
        <f>IF(Grundbuch!G18&lt;&gt;"",Grundbuch!G18,"")</f>
        <v>8000</v>
      </c>
      <c r="F20" s="58">
        <f>Grundbuch!H18</f>
        <v>0</v>
      </c>
      <c r="G20" s="58">
        <f>Grundbuch!I18</f>
        <v>12461.25</v>
      </c>
      <c r="H20" s="58">
        <f>SUMIF($E$4:$E20,$E20,$F$4:$F20)</f>
        <v>0</v>
      </c>
      <c r="I20" s="58">
        <f>SUMIF($E$4:$E20,$E20,$G$4:$G20)</f>
        <v>4339310.6600000011</v>
      </c>
      <c r="J20" s="58">
        <f t="shared" si="0"/>
        <v>4339310.6600000011</v>
      </c>
      <c r="K20" s="58">
        <f t="shared" si="1"/>
        <v>0</v>
      </c>
      <c r="L20" s="57" t="str">
        <f>Grundbuch!J18</f>
        <v>Postbank Dortmund</v>
      </c>
    </row>
    <row r="21" spans="1:12" hidden="1" x14ac:dyDescent="0.2">
      <c r="A21" s="57" t="str">
        <f>IF(Grundbuch!C19&lt;&gt;"",Grundbuch!C19,"")</f>
        <v/>
      </c>
      <c r="B21" s="57" t="str">
        <f>IF(Grundbuch!D19&lt;&gt;"",Grundbuch!D19,"")</f>
        <v/>
      </c>
      <c r="C21" s="57" t="str">
        <f>IF(Grundbuch!E19&lt;&gt;"",Grundbuch!E19,"")</f>
        <v/>
      </c>
      <c r="D21" s="57" t="str">
        <f>IF(Grundbuch!F19&lt;&gt;"",Grundbuch!F19,"")</f>
        <v>Kasse</v>
      </c>
      <c r="E21" s="57" t="str">
        <f>IF(Grundbuch!G19&lt;&gt;"",Grundbuch!G19,"")</f>
        <v>2880</v>
      </c>
      <c r="F21" s="58">
        <f>Grundbuch!H19</f>
        <v>11453.41</v>
      </c>
      <c r="G21" s="58">
        <f>Grundbuch!I19</f>
        <v>0</v>
      </c>
      <c r="H21" s="58">
        <f>SUMIF($E$4:$E21,$E21,$F$4:$F21)</f>
        <v>11453.41</v>
      </c>
      <c r="I21" s="58">
        <f>SUMIF($E$4:$E21,$E21,$G$4:$G21)</f>
        <v>0</v>
      </c>
      <c r="J21" s="58">
        <f t="shared" si="0"/>
        <v>0</v>
      </c>
      <c r="K21" s="58">
        <f t="shared" si="1"/>
        <v>11453.41</v>
      </c>
      <c r="L21" s="57" t="str">
        <f>Grundbuch!J19</f>
        <v>Kasse</v>
      </c>
    </row>
    <row r="22" spans="1:12" hidden="1" x14ac:dyDescent="0.2">
      <c r="A22" s="57" t="str">
        <f>IF(Grundbuch!C20&lt;&gt;"",Grundbuch!C20,"")</f>
        <v/>
      </c>
      <c r="B22" s="57" t="str">
        <f>IF(Grundbuch!D20&lt;&gt;"",Grundbuch!D20,"")</f>
        <v/>
      </c>
      <c r="C22" s="57" t="str">
        <f>IF(Grundbuch!E20&lt;&gt;"",Grundbuch!E20,"")</f>
        <v/>
      </c>
      <c r="D22" s="57" t="str">
        <f>IF(Grundbuch!F20&lt;&gt;"",Grundbuch!F20,"")</f>
        <v>EBK</v>
      </c>
      <c r="E22" s="57" t="str">
        <f>IF(Grundbuch!G20&lt;&gt;"",Grundbuch!G20,"")</f>
        <v>8000</v>
      </c>
      <c r="F22" s="58">
        <f>Grundbuch!H20</f>
        <v>0</v>
      </c>
      <c r="G22" s="58">
        <f>Grundbuch!I20</f>
        <v>11453.41</v>
      </c>
      <c r="H22" s="58">
        <f>SUMIF($E$4:$E22,$E22,$F$4:$F22)</f>
        <v>0</v>
      </c>
      <c r="I22" s="58">
        <f>SUMIF($E$4:$E22,$E22,$G$4:$G22)</f>
        <v>4350764.0700000012</v>
      </c>
      <c r="J22" s="58">
        <f t="shared" si="0"/>
        <v>4350764.0700000012</v>
      </c>
      <c r="K22" s="58">
        <f t="shared" si="1"/>
        <v>0</v>
      </c>
      <c r="L22" s="57" t="str">
        <f>Grundbuch!J20</f>
        <v>Kasse</v>
      </c>
    </row>
    <row r="23" spans="1:12" hidden="1" x14ac:dyDescent="0.2">
      <c r="A23" s="57" t="str">
        <f>IF(Grundbuch!C21&lt;&gt;"",Grundbuch!C21,"")</f>
        <v/>
      </c>
      <c r="B23" s="57" t="str">
        <f>IF(Grundbuch!D21&lt;&gt;"",Grundbuch!D21,"")</f>
        <v/>
      </c>
      <c r="C23" s="57" t="str">
        <f>IF(Grundbuch!E21&lt;&gt;"",Grundbuch!E21,"")</f>
        <v/>
      </c>
      <c r="D23" s="57" t="str">
        <f>IF(Grundbuch!F21&lt;&gt;"",Grundbuch!F21,"")</f>
        <v>EBK</v>
      </c>
      <c r="E23" s="57" t="str">
        <f>IF(Grundbuch!G21&lt;&gt;"",Grundbuch!G21,"")</f>
        <v>8000</v>
      </c>
      <c r="F23" s="58">
        <f>Grundbuch!H21</f>
        <v>2917998.2600000012</v>
      </c>
      <c r="G23" s="58">
        <f>Grundbuch!I21</f>
        <v>0</v>
      </c>
      <c r="H23" s="58">
        <f>SUMIF($E$4:$E23,$E23,$F$4:$F23)</f>
        <v>2917998.2600000012</v>
      </c>
      <c r="I23" s="58">
        <f>SUMIF($E$4:$E23,$E23,$G$4:$G23)</f>
        <v>4350764.0700000012</v>
      </c>
      <c r="J23" s="58">
        <f t="shared" si="0"/>
        <v>1432765.81</v>
      </c>
      <c r="K23" s="58">
        <f t="shared" si="1"/>
        <v>0</v>
      </c>
      <c r="L23" s="57" t="str">
        <f>Grundbuch!J21</f>
        <v>Eigenkapital</v>
      </c>
    </row>
    <row r="24" spans="1:12" hidden="1" x14ac:dyDescent="0.2">
      <c r="A24" s="57" t="str">
        <f>IF(Grundbuch!C22&lt;&gt;"",Grundbuch!C22,"")</f>
        <v/>
      </c>
      <c r="B24" s="57" t="str">
        <f>IF(Grundbuch!D22&lt;&gt;"",Grundbuch!D22,"")</f>
        <v/>
      </c>
      <c r="C24" s="57" t="str">
        <f>IF(Grundbuch!E22&lt;&gt;"",Grundbuch!E22,"")</f>
        <v/>
      </c>
      <c r="D24" s="57" t="str">
        <f>IF(Grundbuch!F22&lt;&gt;"",Grundbuch!F22,"")</f>
        <v>Eigenkapital</v>
      </c>
      <c r="E24" s="57" t="str">
        <f>IF(Grundbuch!G22&lt;&gt;"",Grundbuch!G22,"")</f>
        <v>3000</v>
      </c>
      <c r="F24" s="58">
        <f>Grundbuch!H22</f>
        <v>0</v>
      </c>
      <c r="G24" s="58">
        <f>Grundbuch!I22</f>
        <v>2917998.2600000012</v>
      </c>
      <c r="H24" s="58">
        <f>SUMIF($E$4:$E24,$E24,$F$4:$F24)</f>
        <v>0</v>
      </c>
      <c r="I24" s="58">
        <f>SUMIF($E$4:$E24,$E24,$G$4:$G24)</f>
        <v>2917998.2600000012</v>
      </c>
      <c r="J24" s="58">
        <f t="shared" si="0"/>
        <v>2917998.2600000012</v>
      </c>
      <c r="K24" s="58">
        <f t="shared" si="1"/>
        <v>0</v>
      </c>
      <c r="L24" s="57" t="str">
        <f>Grundbuch!J22</f>
        <v>Eigenkapital</v>
      </c>
    </row>
    <row r="25" spans="1:12" hidden="1" x14ac:dyDescent="0.2">
      <c r="A25" s="57" t="str">
        <f>IF(Grundbuch!C23&lt;&gt;"",Grundbuch!C23,"")</f>
        <v/>
      </c>
      <c r="B25" s="57" t="str">
        <f>IF(Grundbuch!D23&lt;&gt;"",Grundbuch!D23,"")</f>
        <v/>
      </c>
      <c r="C25" s="57" t="str">
        <f>IF(Grundbuch!E23&lt;&gt;"",Grundbuch!E23,"")</f>
        <v/>
      </c>
      <c r="D25" s="57" t="str">
        <f>IF(Grundbuch!F23&lt;&gt;"",Grundbuch!F23,"")</f>
        <v>EBK</v>
      </c>
      <c r="E25" s="57" t="str">
        <f>IF(Grundbuch!G23&lt;&gt;"",Grundbuch!G23,"")</f>
        <v>8000</v>
      </c>
      <c r="F25" s="58">
        <f>Grundbuch!H23</f>
        <v>1431284</v>
      </c>
      <c r="G25" s="58">
        <f>Grundbuch!I23</f>
        <v>0</v>
      </c>
      <c r="H25" s="58">
        <f>SUMIF($E$4:$E25,$E25,$F$4:$F25)</f>
        <v>4349282.2600000016</v>
      </c>
      <c r="I25" s="58">
        <f>SUMIF($E$4:$E25,$E25,$G$4:$G25)</f>
        <v>4350764.0700000012</v>
      </c>
      <c r="J25" s="58">
        <f t="shared" si="0"/>
        <v>1481.8099999995902</v>
      </c>
      <c r="K25" s="58">
        <f t="shared" si="1"/>
        <v>0</v>
      </c>
      <c r="L25" s="57" t="str">
        <f>Grundbuch!J23</f>
        <v>Langfristige Verbindlichkeiten gegenüber Kreditinstituten</v>
      </c>
    </row>
    <row r="26" spans="1:12" hidden="1" x14ac:dyDescent="0.2">
      <c r="A26" s="57" t="str">
        <f>IF(Grundbuch!C24&lt;&gt;"",Grundbuch!C24,"")</f>
        <v/>
      </c>
      <c r="B26" s="57" t="str">
        <f>IF(Grundbuch!D24&lt;&gt;"",Grundbuch!D24,"")</f>
        <v/>
      </c>
      <c r="C26" s="57" t="str">
        <f>IF(Grundbuch!E24&lt;&gt;"",Grundbuch!E24,"")</f>
        <v/>
      </c>
      <c r="D26" s="57" t="str">
        <f>IF(Grundbuch!F24&lt;&gt;"",Grundbuch!F24,"")</f>
        <v>Langfristige Verbindlichkeiten gegenüber Kreditinstituten</v>
      </c>
      <c r="E26" s="57" t="str">
        <f>IF(Grundbuch!G24&lt;&gt;"",Grundbuch!G24,"")</f>
        <v>4250</v>
      </c>
      <c r="F26" s="58">
        <f>Grundbuch!H24</f>
        <v>0</v>
      </c>
      <c r="G26" s="58">
        <f>Grundbuch!I24</f>
        <v>1431284</v>
      </c>
      <c r="H26" s="58">
        <f>SUMIF($E$4:$E26,$E26,$F$4:$F26)</f>
        <v>0</v>
      </c>
      <c r="I26" s="58">
        <f>SUMIF($E$4:$E26,$E26,$G$4:$G26)</f>
        <v>1431284</v>
      </c>
      <c r="J26" s="58">
        <f t="shared" si="0"/>
        <v>1431284</v>
      </c>
      <c r="K26" s="58">
        <f t="shared" si="1"/>
        <v>0</v>
      </c>
      <c r="L26" s="57" t="str">
        <f>Grundbuch!J24</f>
        <v>Langfristige Verbindlichkeiten gegenüber Kreditinstituten</v>
      </c>
    </row>
    <row r="27" spans="1:12" hidden="1" x14ac:dyDescent="0.2">
      <c r="A27" s="57" t="str">
        <f>IF(Grundbuch!C25&lt;&gt;"",Grundbuch!C25,"")</f>
        <v/>
      </c>
      <c r="B27" s="57" t="str">
        <f>IF(Grundbuch!D25&lt;&gt;"",Grundbuch!D25,"")</f>
        <v/>
      </c>
      <c r="C27" s="57" t="str">
        <f>IF(Grundbuch!E25&lt;&gt;"",Grundbuch!E25,"")</f>
        <v/>
      </c>
      <c r="D27" s="57" t="str">
        <f>IF(Grundbuch!F25&lt;&gt;"",Grundbuch!F25,"")</f>
        <v>EBK</v>
      </c>
      <c r="E27" s="57" t="str">
        <f>IF(Grundbuch!G25&lt;&gt;"",Grundbuch!G25,"")</f>
        <v>8000</v>
      </c>
      <c r="F27" s="58">
        <f>Grundbuch!H25</f>
        <v>1481.81</v>
      </c>
      <c r="G27" s="58">
        <f>Grundbuch!I25</f>
        <v>0</v>
      </c>
      <c r="H27" s="58">
        <f>SUMIF($E$4:$E27,$E27,$F$4:$F27)</f>
        <v>4350764.0700000012</v>
      </c>
      <c r="I27" s="58">
        <f>SUMIF($E$4:$E27,$E27,$G$4:$G27)</f>
        <v>4350764.0700000012</v>
      </c>
      <c r="J27" s="58">
        <f t="shared" si="0"/>
        <v>0</v>
      </c>
      <c r="K27" s="58">
        <f t="shared" si="1"/>
        <v>0</v>
      </c>
      <c r="L27" s="57" t="str">
        <f>Grundbuch!J25</f>
        <v>Verbindlichkeiten aus LuL</v>
      </c>
    </row>
    <row r="28" spans="1:12" hidden="1" x14ac:dyDescent="0.2">
      <c r="A28" s="57" t="str">
        <f>IF(Grundbuch!C26&lt;&gt;"",Grundbuch!C26,"")</f>
        <v/>
      </c>
      <c r="B28" s="57" t="str">
        <f>IF(Grundbuch!D26&lt;&gt;"",Grundbuch!D26,"")</f>
        <v/>
      </c>
      <c r="C28" s="57" t="str">
        <f>IF(Grundbuch!E26&lt;&gt;"",Grundbuch!E26,"")</f>
        <v/>
      </c>
      <c r="D28" s="57" t="str">
        <f>IF(Grundbuch!F26&lt;&gt;"",Grundbuch!F26,"")</f>
        <v>Verbindlichkeiten aus LuL</v>
      </c>
      <c r="E28" s="57" t="str">
        <f>IF(Grundbuch!G26&lt;&gt;"",Grundbuch!G26,"")</f>
        <v>4400</v>
      </c>
      <c r="F28" s="58">
        <f>Grundbuch!H26</f>
        <v>0</v>
      </c>
      <c r="G28" s="58">
        <f>Grundbuch!I26</f>
        <v>1481.81</v>
      </c>
      <c r="H28" s="58">
        <f>SUMIF($E$4:$E28,$E28,$F$4:$F28)</f>
        <v>0</v>
      </c>
      <c r="I28" s="58">
        <f>SUMIF($E$4:$E28,$E28,$G$4:$G28)</f>
        <v>1481.81</v>
      </c>
      <c r="J28" s="58">
        <f t="shared" si="0"/>
        <v>1481.81</v>
      </c>
      <c r="K28" s="58">
        <f t="shared" si="1"/>
        <v>0</v>
      </c>
      <c r="L28" s="57" t="str">
        <f>Grundbuch!J26</f>
        <v>Verbindlichkeiten aus LuL</v>
      </c>
    </row>
    <row r="29" spans="1:12" hidden="1" x14ac:dyDescent="0.2">
      <c r="A29" s="57" t="str">
        <f>IF(Grundbuch!C27&lt;&gt;"",Grundbuch!C27,"")</f>
        <v/>
      </c>
      <c r="B29" s="57" t="str">
        <f>IF(Grundbuch!D27&lt;&gt;"",Grundbuch!D27,"")</f>
        <v/>
      </c>
      <c r="C29" s="57" t="str">
        <f>IF(Grundbuch!E27&lt;&gt;"",Grundbuch!E27,"")</f>
        <v/>
      </c>
      <c r="D29" s="57" t="str">
        <f>IF(Grundbuch!F27&lt;&gt;"",Grundbuch!F27,"")</f>
        <v>EBK</v>
      </c>
      <c r="E29" s="57" t="str">
        <f>IF(Grundbuch!G27&lt;&gt;"",Grundbuch!G27,"")</f>
        <v>8000</v>
      </c>
      <c r="F29" s="58">
        <f>Grundbuch!H27</f>
        <v>0</v>
      </c>
      <c r="G29" s="58">
        <f>Grundbuch!I27</f>
        <v>0</v>
      </c>
      <c r="H29" s="58">
        <f>SUMIF($E$4:$E29,$E29,$F$4:$F29)</f>
        <v>4350764.0700000012</v>
      </c>
      <c r="I29" s="58">
        <f>SUMIF($E$4:$E29,$E29,$G$4:$G29)</f>
        <v>4350764.0700000012</v>
      </c>
      <c r="J29" s="58">
        <f t="shared" si="0"/>
        <v>0</v>
      </c>
      <c r="K29" s="58">
        <f t="shared" si="1"/>
        <v>0</v>
      </c>
      <c r="L29" s="57">
        <f>Grundbuch!J27</f>
        <v>0</v>
      </c>
    </row>
    <row r="30" spans="1:12" hidden="1" x14ac:dyDescent="0.2">
      <c r="A30" s="57" t="str">
        <f>IF(Grundbuch!C28&lt;&gt;"",Grundbuch!C28,"")</f>
        <v/>
      </c>
      <c r="B30" s="57" t="str">
        <f>IF(Grundbuch!D28&lt;&gt;"",Grundbuch!D28,"")</f>
        <v/>
      </c>
      <c r="C30" s="57" t="str">
        <f>IF(Grundbuch!E28&lt;&gt;"",Grundbuch!E28,"")</f>
        <v/>
      </c>
      <c r="D30" s="57" t="str">
        <f>IF(Grundbuch!F28&lt;&gt;"",Grundbuch!F28,"")</f>
        <v>Sonstige Verbindlichkeiten gegenüber Finanzbehörden</v>
      </c>
      <c r="E30" s="57" t="str">
        <f>IF(Grundbuch!G28&lt;&gt;"",Grundbuch!G28,"")</f>
        <v>4830</v>
      </c>
      <c r="F30" s="58">
        <f>Grundbuch!H28</f>
        <v>0</v>
      </c>
      <c r="G30" s="58">
        <f>Grundbuch!I28</f>
        <v>0</v>
      </c>
      <c r="H30" s="58">
        <f>SUMIF($E$4:$E30,$E30,$F$4:$F30)</f>
        <v>0</v>
      </c>
      <c r="I30" s="58">
        <f>SUMIF($E$4:$E30,$E30,$G$4:$G30)</f>
        <v>0</v>
      </c>
      <c r="J30" s="58">
        <f t="shared" si="0"/>
        <v>0</v>
      </c>
      <c r="K30" s="58">
        <f t="shared" si="1"/>
        <v>0</v>
      </c>
      <c r="L30" s="57">
        <f>Grundbuch!J28</f>
        <v>0</v>
      </c>
    </row>
    <row r="31" spans="1:12" hidden="1" x14ac:dyDescent="0.2">
      <c r="A31" s="57" t="str">
        <f>IF(Grundbuch!C29&lt;&gt;"",Grundbuch!C29,"")</f>
        <v/>
      </c>
      <c r="B31" s="57" t="str">
        <f>IF(Grundbuch!D29&lt;&gt;"",Grundbuch!D29,"")</f>
        <v/>
      </c>
      <c r="C31" s="57" t="str">
        <f>IF(Grundbuch!E29&lt;&gt;"",Grundbuch!E29,"")</f>
        <v/>
      </c>
      <c r="D31" s="57" t="str">
        <f>IF(Grundbuch!F29&lt;&gt;"",Grundbuch!F29,"")</f>
        <v>EBK</v>
      </c>
      <c r="E31" s="57" t="str">
        <f>IF(Grundbuch!G29&lt;&gt;"",Grundbuch!G29,"")</f>
        <v>8000</v>
      </c>
      <c r="F31" s="58">
        <f>Grundbuch!H29</f>
        <v>0</v>
      </c>
      <c r="G31" s="58">
        <f>Grundbuch!I29</f>
        <v>0</v>
      </c>
      <c r="H31" s="58">
        <f>SUMIF($E$4:$E31,$E31,$F$4:$F31)</f>
        <v>4350764.0700000012</v>
      </c>
      <c r="I31" s="58">
        <f>SUMIF($E$4:$E31,$E31,$G$4:$G31)</f>
        <v>4350764.0700000012</v>
      </c>
      <c r="J31" s="58">
        <f t="shared" si="0"/>
        <v>0</v>
      </c>
      <c r="K31" s="58">
        <f t="shared" si="1"/>
        <v>0</v>
      </c>
      <c r="L31" s="57" t="str">
        <f>Grundbuch!J29</f>
        <v>Umsatzsteuer</v>
      </c>
    </row>
    <row r="32" spans="1:12" hidden="1" x14ac:dyDescent="0.2">
      <c r="A32" s="57" t="str">
        <f>IF(Grundbuch!C30&lt;&gt;"",Grundbuch!C30,"")</f>
        <v/>
      </c>
      <c r="B32" s="57" t="str">
        <f>IF(Grundbuch!D30&lt;&gt;"",Grundbuch!D30,"")</f>
        <v/>
      </c>
      <c r="C32" s="57" t="str">
        <f>IF(Grundbuch!E30&lt;&gt;"",Grundbuch!E30,"")</f>
        <v/>
      </c>
      <c r="D32" s="57" t="str">
        <f>IF(Grundbuch!F30&lt;&gt;"",Grundbuch!F30,"")</f>
        <v>Umsatzsteuer</v>
      </c>
      <c r="E32" s="57" t="str">
        <f>IF(Grundbuch!G30&lt;&gt;"",Grundbuch!G30,"")</f>
        <v>4800</v>
      </c>
      <c r="F32" s="58">
        <f>Grundbuch!H30</f>
        <v>0</v>
      </c>
      <c r="G32" s="58">
        <f>Grundbuch!I30</f>
        <v>0</v>
      </c>
      <c r="H32" s="58">
        <f>SUMIF($E$4:$E32,$E32,$F$4:$F32)</f>
        <v>0</v>
      </c>
      <c r="I32" s="58">
        <f>SUMIF($E$4:$E32,$E32,$G$4:$G32)</f>
        <v>0</v>
      </c>
      <c r="J32" s="58">
        <f t="shared" si="0"/>
        <v>0</v>
      </c>
      <c r="K32" s="58">
        <f t="shared" si="1"/>
        <v>0</v>
      </c>
      <c r="L32" s="57" t="str">
        <f>Grundbuch!J30</f>
        <v>Umsatzsteuer</v>
      </c>
    </row>
    <row r="33" spans="1:12" hidden="1" x14ac:dyDescent="0.2">
      <c r="A33" s="57" t="str">
        <f>IF(Grundbuch!C31&lt;&gt;"",Grundbuch!C31,"")</f>
        <v/>
      </c>
      <c r="B33" s="57" t="str">
        <f>IF(Grundbuch!D31&lt;&gt;"",Grundbuch!D31,"")</f>
        <v/>
      </c>
      <c r="C33" s="57" t="str">
        <f>IF(Grundbuch!E31&lt;&gt;"",Grundbuch!E31,"")</f>
        <v/>
      </c>
      <c r="D33" s="57" t="str">
        <f>IF(Grundbuch!F31&lt;&gt;"",Grundbuch!F31,"")</f>
        <v>EBK</v>
      </c>
      <c r="E33" s="57" t="str">
        <f>IF(Grundbuch!G31&lt;&gt;"",Grundbuch!G31,"")</f>
        <v>8000</v>
      </c>
      <c r="F33" s="58">
        <f>Grundbuch!H31</f>
        <v>0</v>
      </c>
      <c r="G33" s="58">
        <f>Grundbuch!I31</f>
        <v>0</v>
      </c>
      <c r="H33" s="58">
        <f>SUMIF($E$4:$E33,$E33,$F$4:$F33)</f>
        <v>4350764.0700000012</v>
      </c>
      <c r="I33" s="58">
        <f>SUMIF($E$4:$E33,$E33,$G$4:$G33)</f>
        <v>4350764.0700000012</v>
      </c>
      <c r="J33" s="58">
        <f t="shared" si="0"/>
        <v>0</v>
      </c>
      <c r="K33" s="58">
        <f t="shared" si="1"/>
        <v>0</v>
      </c>
      <c r="L33" s="57">
        <f>Grundbuch!J31</f>
        <v>0</v>
      </c>
    </row>
    <row r="34" spans="1:12" hidden="1" x14ac:dyDescent="0.2">
      <c r="A34" s="57" t="str">
        <f>IF(Grundbuch!C32&lt;&gt;"",Grundbuch!C32,"")</f>
        <v/>
      </c>
      <c r="B34" s="57" t="str">
        <f>IF(Grundbuch!D32&lt;&gt;"",Grundbuch!D32,"")</f>
        <v/>
      </c>
      <c r="C34" s="57" t="str">
        <f>IF(Grundbuch!E32&lt;&gt;"",Grundbuch!E32,"")</f>
        <v/>
      </c>
      <c r="D34" s="57" t="str">
        <f>IF(Grundbuch!F32&lt;&gt;"",Grundbuch!F32,"")</f>
        <v>Verbindlichkleiten gegenüber Personal</v>
      </c>
      <c r="E34" s="57" t="str">
        <f>IF(Grundbuch!G32&lt;&gt;"",Grundbuch!G32,"")</f>
        <v>4850</v>
      </c>
      <c r="F34" s="58">
        <f>Grundbuch!H32</f>
        <v>0</v>
      </c>
      <c r="G34" s="58">
        <f>Grundbuch!I32</f>
        <v>0</v>
      </c>
      <c r="H34" s="58">
        <f>SUMIF($E$4:$E34,$E34,$F$4:$F34)</f>
        <v>0</v>
      </c>
      <c r="I34" s="58">
        <f>SUMIF($E$4:$E34,$E34,$G$4:$G34)</f>
        <v>0</v>
      </c>
      <c r="J34" s="58">
        <f t="shared" si="0"/>
        <v>0</v>
      </c>
      <c r="K34" s="58">
        <f t="shared" si="1"/>
        <v>0</v>
      </c>
      <c r="L34" s="57">
        <f>Grundbuch!J32</f>
        <v>0</v>
      </c>
    </row>
    <row r="35" spans="1:12" hidden="1" x14ac:dyDescent="0.2">
      <c r="A35" s="57" t="str">
        <f>IF(Grundbuch!C33&lt;&gt;"",Grundbuch!C33,"")</f>
        <v/>
      </c>
      <c r="B35" s="57" t="str">
        <f>IF(Grundbuch!D33&lt;&gt;"",Grundbuch!D33,"")</f>
        <v/>
      </c>
      <c r="C35" s="57" t="str">
        <f>IF(Grundbuch!E33&lt;&gt;"",Grundbuch!E33,"")</f>
        <v/>
      </c>
      <c r="D35" s="57" t="str">
        <f>IF(Grundbuch!F33&lt;&gt;"",Grundbuch!F33,"")</f>
        <v>EBK</v>
      </c>
      <c r="E35" s="57">
        <f>IF(Grundbuch!G33&lt;&gt;"",Grundbuch!G33,"")</f>
        <v>8000</v>
      </c>
      <c r="F35" s="58">
        <f>Grundbuch!H33</f>
        <v>0</v>
      </c>
      <c r="G35" s="58">
        <f>Grundbuch!I33</f>
        <v>0</v>
      </c>
      <c r="H35" s="58">
        <f>SUMIF($E$4:$E35,$E35,$F$4:$F35)</f>
        <v>4350764.0700000012</v>
      </c>
      <c r="I35" s="58">
        <f>SUMIF($E$4:$E35,$E35,$G$4:$G35)</f>
        <v>4350764.0700000012</v>
      </c>
      <c r="J35" s="58">
        <f t="shared" si="0"/>
        <v>0</v>
      </c>
      <c r="K35" s="58">
        <f t="shared" si="1"/>
        <v>0</v>
      </c>
      <c r="L35" s="57">
        <f>Grundbuch!J33</f>
        <v>0</v>
      </c>
    </row>
    <row r="36" spans="1:12" hidden="1" x14ac:dyDescent="0.2">
      <c r="A36" s="57" t="str">
        <f>IF(Grundbuch!C34&lt;&gt;"",Grundbuch!C34,"")</f>
        <v/>
      </c>
      <c r="B36" s="57" t="str">
        <f>IF(Grundbuch!D34&lt;&gt;"",Grundbuch!D34,"")</f>
        <v/>
      </c>
      <c r="C36" s="57" t="str">
        <f>IF(Grundbuch!E34&lt;&gt;"",Grundbuch!E34,"")</f>
        <v/>
      </c>
      <c r="D36" s="57" t="str">
        <f>IF(Grundbuch!F34&lt;&gt;"",Grundbuch!F34,"")</f>
        <v>Verbindlichkeiten gegenüber Sozialversicherungsträgern</v>
      </c>
      <c r="E36" s="57">
        <f>IF(Grundbuch!G34&lt;&gt;"",Grundbuch!G34,"")</f>
        <v>4840</v>
      </c>
      <c r="F36" s="58">
        <f>Grundbuch!H34</f>
        <v>0</v>
      </c>
      <c r="G36" s="58">
        <f>Grundbuch!I34</f>
        <v>0</v>
      </c>
      <c r="H36" s="58">
        <f>SUMIF($E$4:$E36,$E36,$F$4:$F36)</f>
        <v>0</v>
      </c>
      <c r="I36" s="58">
        <f>SUMIF($E$4:$E36,$E36,$G$4:$G36)</f>
        <v>0</v>
      </c>
      <c r="J36" s="58">
        <f t="shared" si="0"/>
        <v>0</v>
      </c>
      <c r="K36" s="58">
        <f t="shared" si="1"/>
        <v>0</v>
      </c>
      <c r="L36" s="57">
        <f>Grundbuch!J34</f>
        <v>0</v>
      </c>
    </row>
    <row r="37" spans="1:12" hidden="1" x14ac:dyDescent="0.2">
      <c r="A37" s="57" t="str">
        <f>IF(Grundbuch!C35&lt;&gt;"",Grundbuch!C35,"")</f>
        <v/>
      </c>
      <c r="B37" s="57" t="str">
        <f>IF(Grundbuch!D35&lt;&gt;"",Grundbuch!D35,"")</f>
        <v/>
      </c>
      <c r="C37" s="57" t="str">
        <f>IF(Grundbuch!E35&lt;&gt;"",Grundbuch!E35,"")</f>
        <v/>
      </c>
      <c r="D37" s="57" t="str">
        <f>IF(Grundbuch!F35&lt;&gt;"",Grundbuch!F35,"")</f>
        <v/>
      </c>
      <c r="E37" s="57" t="str">
        <f>IF(Grundbuch!G35&lt;&gt;"",Grundbuch!G35,"")</f>
        <v/>
      </c>
      <c r="F37" s="58">
        <f>Grundbuch!H35</f>
        <v>0</v>
      </c>
      <c r="G37" s="58">
        <f>Grundbuch!I35</f>
        <v>0</v>
      </c>
      <c r="H37" s="58">
        <f>SUMIF($E$4:$E37,$E37,$F$4:$F37)</f>
        <v>0</v>
      </c>
      <c r="I37" s="58">
        <f>SUMIF($E$4:$E37,$E37,$G$4:$G37)</f>
        <v>0</v>
      </c>
      <c r="J37" s="58">
        <f t="shared" si="0"/>
        <v>0</v>
      </c>
      <c r="K37" s="58">
        <f t="shared" si="1"/>
        <v>0</v>
      </c>
      <c r="L37" s="57">
        <f>Grundbuch!J35</f>
        <v>0</v>
      </c>
    </row>
    <row r="38" spans="1:12" hidden="1" x14ac:dyDescent="0.2">
      <c r="A38" s="57">
        <f>IF(Grundbuch!C36&lt;&gt;"",Grundbuch!C36,"")</f>
        <v>42354</v>
      </c>
      <c r="B38" s="57">
        <f>IF(Grundbuch!D36&lt;&gt;"",Grundbuch!D36,"")</f>
        <v>12</v>
      </c>
      <c r="C38" s="57" t="str">
        <f>IF(Grundbuch!E36&lt;&gt;"",Grundbuch!E36,"")</f>
        <v>1002 / 2015</v>
      </c>
      <c r="D38" s="57" t="str">
        <f>IF(Grundbuch!F36&lt;&gt;"",Grundbuch!F36,"")</f>
        <v>Sparkasse Aachen</v>
      </c>
      <c r="E38" s="57" t="str">
        <f>IF(Grundbuch!G36&lt;&gt;"",Grundbuch!G36,"")</f>
        <v>2800</v>
      </c>
      <c r="F38" s="58">
        <f>Grundbuch!H36</f>
        <v>15634.91</v>
      </c>
      <c r="G38" s="58">
        <f>Grundbuch!I36</f>
        <v>0</v>
      </c>
      <c r="H38" s="58">
        <f>SUMIF($E$4:$E38,$E38,$F$4:$F38)</f>
        <v>473543.56999999995</v>
      </c>
      <c r="I38" s="58">
        <f>SUMIF($E$4:$E38,$E38,$G$4:$G38)</f>
        <v>0</v>
      </c>
      <c r="J38" s="58">
        <f t="shared" si="0"/>
        <v>0</v>
      </c>
      <c r="K38" s="58">
        <f t="shared" si="1"/>
        <v>473543.56999999995</v>
      </c>
      <c r="L38" s="57">
        <f>Grundbuch!J36</f>
        <v>0</v>
      </c>
    </row>
    <row r="39" spans="1:12" hidden="1" x14ac:dyDescent="0.2">
      <c r="A39" s="57">
        <f>IF(Grundbuch!C37&lt;&gt;"",Grundbuch!C37,"")</f>
        <v>42354</v>
      </c>
      <c r="B39" s="57">
        <f>IF(Grundbuch!D37&lt;&gt;"",Grundbuch!D37,"")</f>
        <v>12</v>
      </c>
      <c r="C39" s="57" t="str">
        <f>IF(Grundbuch!E37&lt;&gt;"",Grundbuch!E37,"")</f>
        <v>1002 / 2015</v>
      </c>
      <c r="D39" s="57" t="str">
        <f>IF(Grundbuch!F37&lt;&gt;"",Grundbuch!F37,"")</f>
        <v>Forderungen aus LuL</v>
      </c>
      <c r="E39" s="57" t="str">
        <f>IF(Grundbuch!G37&lt;&gt;"",Grundbuch!G37,"")</f>
        <v>2400</v>
      </c>
      <c r="F39" s="58">
        <f>Grundbuch!H37</f>
        <v>0</v>
      </c>
      <c r="G39" s="58">
        <f>Grundbuch!I37</f>
        <v>15634.91</v>
      </c>
      <c r="H39" s="58">
        <f>SUMIF($E$4:$E39,$E39,$F$4:$F39)</f>
        <v>0</v>
      </c>
      <c r="I39" s="58">
        <f>SUMIF($E$4:$E39,$E39,$G$4:$G39)</f>
        <v>15634.91</v>
      </c>
      <c r="J39" s="58">
        <f t="shared" si="0"/>
        <v>15634.91</v>
      </c>
      <c r="K39" s="58">
        <f t="shared" si="1"/>
        <v>0</v>
      </c>
      <c r="L39" s="57">
        <f>Grundbuch!J37</f>
        <v>0</v>
      </c>
    </row>
    <row r="40" spans="1:12" hidden="1" x14ac:dyDescent="0.2">
      <c r="A40" s="57">
        <f>IF(Grundbuch!C38&lt;&gt;"",Grundbuch!C38,"")</f>
        <v>42354</v>
      </c>
      <c r="B40" s="57">
        <f>IF(Grundbuch!D38&lt;&gt;"",Grundbuch!D38,"")</f>
        <v>12</v>
      </c>
      <c r="C40" s="57" t="str">
        <f>IF(Grundbuch!E38&lt;&gt;"",Grundbuch!E38,"")</f>
        <v>1002 / 2015</v>
      </c>
      <c r="D40" s="57" t="str">
        <f>IF(Grundbuch!F38&lt;&gt;"",Grundbuch!F38,"")</f>
        <v/>
      </c>
      <c r="E40" s="57" t="str">
        <f>IF(Grundbuch!G38&lt;&gt;"",Grundbuch!G38,"")</f>
        <v/>
      </c>
      <c r="F40" s="58">
        <f>Grundbuch!H38</f>
        <v>0</v>
      </c>
      <c r="G40" s="58">
        <f>Grundbuch!I38</f>
        <v>0</v>
      </c>
      <c r="H40" s="58">
        <f>SUMIF($E$4:$E40,$E40,$F$4:$F40)</f>
        <v>0</v>
      </c>
      <c r="I40" s="58">
        <f>SUMIF($E$4:$E40,$E40,$G$4:$G40)</f>
        <v>0</v>
      </c>
      <c r="J40" s="58">
        <f t="shared" si="0"/>
        <v>0</v>
      </c>
      <c r="K40" s="58">
        <f t="shared" si="1"/>
        <v>0</v>
      </c>
      <c r="L40" s="57">
        <f>Grundbuch!J38</f>
        <v>0</v>
      </c>
    </row>
    <row r="41" spans="1:12" hidden="1" x14ac:dyDescent="0.2">
      <c r="A41" s="57">
        <f>IF(Grundbuch!C39&lt;&gt;"",Grundbuch!C39,"")</f>
        <v>42354</v>
      </c>
      <c r="B41" s="57">
        <f>IF(Grundbuch!D39&lt;&gt;"",Grundbuch!D39,"")</f>
        <v>5</v>
      </c>
      <c r="C41" s="57" t="str">
        <f>IF(Grundbuch!E39&lt;&gt;"",Grundbuch!E39,"")</f>
        <v>1002 / 2015</v>
      </c>
      <c r="D41" s="57" t="str">
        <f>IF(Grundbuch!F39&lt;&gt;"",Grundbuch!F39,"")</f>
        <v>Forderungen aus LuL</v>
      </c>
      <c r="E41" s="57" t="str">
        <f>IF(Grundbuch!G39&lt;&gt;"",Grundbuch!G39,"")</f>
        <v>2400</v>
      </c>
      <c r="F41" s="58">
        <f>Grundbuch!H39</f>
        <v>15634.91</v>
      </c>
      <c r="G41" s="58">
        <f>Grundbuch!I39</f>
        <v>0</v>
      </c>
      <c r="H41" s="58">
        <f>SUMIF($E$4:$E41,$E41,$F$4:$F41)</f>
        <v>15634.91</v>
      </c>
      <c r="I41" s="58">
        <f>SUMIF($E$4:$E41,$E41,$G$4:$G41)</f>
        <v>15634.91</v>
      </c>
      <c r="J41" s="58">
        <f t="shared" si="0"/>
        <v>0</v>
      </c>
      <c r="K41" s="58">
        <f t="shared" si="1"/>
        <v>0</v>
      </c>
      <c r="L41" s="57">
        <f>Grundbuch!J39</f>
        <v>0</v>
      </c>
    </row>
    <row r="42" spans="1:12" hidden="1" x14ac:dyDescent="0.2">
      <c r="A42" s="57">
        <f>IF(Grundbuch!C40&lt;&gt;"",Grundbuch!C40,"")</f>
        <v>42354</v>
      </c>
      <c r="B42" s="57">
        <f>IF(Grundbuch!D40&lt;&gt;"",Grundbuch!D40,"")</f>
        <v>5</v>
      </c>
      <c r="C42" s="57" t="str">
        <f>IF(Grundbuch!E40&lt;&gt;"",Grundbuch!E40,"")</f>
        <v>1002 / 2015</v>
      </c>
      <c r="D42" s="57" t="str">
        <f>IF(Grundbuch!F40&lt;&gt;"",Grundbuch!F40,"")</f>
        <v>Umsatzsteuer</v>
      </c>
      <c r="E42" s="57" t="str">
        <f>IF(Grundbuch!G40&lt;&gt;"",Grundbuch!G40,"")</f>
        <v>4800</v>
      </c>
      <c r="F42" s="58">
        <f>Grundbuch!H40</f>
        <v>0</v>
      </c>
      <c r="G42" s="58">
        <f>Grundbuch!I40</f>
        <v>2496.3301680672271</v>
      </c>
      <c r="H42" s="58">
        <f>SUMIF($E$4:$E42,$E42,$F$4:$F42)</f>
        <v>0</v>
      </c>
      <c r="I42" s="58">
        <f>SUMIF($E$4:$E42,$E42,$G$4:$G42)</f>
        <v>2496.3301680672271</v>
      </c>
      <c r="J42" s="58">
        <f t="shared" si="0"/>
        <v>2496.3301680672271</v>
      </c>
      <c r="K42" s="58">
        <f t="shared" si="1"/>
        <v>0</v>
      </c>
      <c r="L42" s="57">
        <f>Grundbuch!J40</f>
        <v>0</v>
      </c>
    </row>
    <row r="43" spans="1:12" hidden="1" x14ac:dyDescent="0.2">
      <c r="A43" s="57">
        <f>IF(Grundbuch!C41&lt;&gt;"",Grundbuch!C41,"")</f>
        <v>42354</v>
      </c>
      <c r="B43" s="57">
        <f>IF(Grundbuch!D41&lt;&gt;"",Grundbuch!D41,"")</f>
        <v>5</v>
      </c>
      <c r="C43" s="57" t="str">
        <f>IF(Grundbuch!E41&lt;&gt;"",Grundbuch!E41,"")</f>
        <v>1002 / 2015</v>
      </c>
      <c r="D43" s="57" t="str">
        <f>IF(Grundbuch!F41&lt;&gt;"",Grundbuch!F41,"")</f>
        <v>Umsatzerlöse für Waren</v>
      </c>
      <c r="E43" s="57" t="str">
        <f>IF(Grundbuch!G41&lt;&gt;"",Grundbuch!G41,"")</f>
        <v>5100</v>
      </c>
      <c r="F43" s="58">
        <f>Grundbuch!H41</f>
        <v>0</v>
      </c>
      <c r="G43" s="58">
        <f>Grundbuch!I41</f>
        <v>13138.579831932773</v>
      </c>
      <c r="H43" s="58">
        <f>SUMIF($E$4:$E43,$E43,$F$4:$F43)</f>
        <v>0</v>
      </c>
      <c r="I43" s="58">
        <f>SUMIF($E$4:$E43,$E43,$G$4:$G43)</f>
        <v>13138.579831932773</v>
      </c>
      <c r="J43" s="58">
        <f t="shared" si="0"/>
        <v>13138.579831932773</v>
      </c>
      <c r="K43" s="58">
        <f t="shared" si="1"/>
        <v>0</v>
      </c>
      <c r="L43" s="57">
        <f>Grundbuch!J41</f>
        <v>0</v>
      </c>
    </row>
    <row r="44" spans="1:12" hidden="1" x14ac:dyDescent="0.2">
      <c r="A44" s="57">
        <f>IF(Grundbuch!C42&lt;&gt;"",Grundbuch!C42,"")</f>
        <v>42354</v>
      </c>
      <c r="B44" s="57">
        <f>IF(Grundbuch!D42&lt;&gt;"",Grundbuch!D42,"")</f>
        <v>14</v>
      </c>
      <c r="C44" s="57">
        <f>IF(Grundbuch!E42&lt;&gt;"",Grundbuch!E42,"")</f>
        <v>1</v>
      </c>
      <c r="D44" s="57" t="str">
        <f>IF(Grundbuch!F42&lt;&gt;"",Grundbuch!F42,"")</f>
        <v>Warenbestand</v>
      </c>
      <c r="E44" s="57" t="str">
        <f>IF(Grundbuch!G42&lt;&gt;"",Grundbuch!G42,"")</f>
        <v>2280</v>
      </c>
      <c r="F44" s="58">
        <f>Grundbuch!H42</f>
        <v>5134.9831932773113</v>
      </c>
      <c r="G44" s="58">
        <f>Grundbuch!I42</f>
        <v>0</v>
      </c>
      <c r="H44" s="58">
        <f>SUMIF($E$4:$E44,$E44,$F$4:$F44)</f>
        <v>2143610.6331932782</v>
      </c>
      <c r="I44" s="58">
        <f>SUMIF($E$4:$E44,$E44,$G$4:$G44)</f>
        <v>0</v>
      </c>
      <c r="J44" s="58">
        <f t="shared" si="0"/>
        <v>0</v>
      </c>
      <c r="K44" s="58">
        <f t="shared" si="1"/>
        <v>2143610.6331932782</v>
      </c>
      <c r="L44" s="57">
        <f>Grundbuch!J42</f>
        <v>0</v>
      </c>
    </row>
    <row r="45" spans="1:12" hidden="1" x14ac:dyDescent="0.2">
      <c r="A45" s="57">
        <f>IF(Grundbuch!C43&lt;&gt;"",Grundbuch!C43,"")</f>
        <v>42354</v>
      </c>
      <c r="B45" s="57">
        <f>IF(Grundbuch!D43&lt;&gt;"",Grundbuch!D43,"")</f>
        <v>14</v>
      </c>
      <c r="C45" s="57">
        <f>IF(Grundbuch!E43&lt;&gt;"",Grundbuch!E43,"")</f>
        <v>1</v>
      </c>
      <c r="D45" s="57" t="str">
        <f>IF(Grundbuch!F43&lt;&gt;"",Grundbuch!F43,"")</f>
        <v>Vorsteuer</v>
      </c>
      <c r="E45" s="57" t="str">
        <f>IF(Grundbuch!G43&lt;&gt;"",Grundbuch!G43,"")</f>
        <v>2600</v>
      </c>
      <c r="F45" s="58">
        <f>Grundbuch!H43</f>
        <v>975.64680672268878</v>
      </c>
      <c r="G45" s="58">
        <f>Grundbuch!I43</f>
        <v>0</v>
      </c>
      <c r="H45" s="58">
        <f>SUMIF($E$4:$E45,$E45,$F$4:$F45)</f>
        <v>1440.7468067226887</v>
      </c>
      <c r="I45" s="58">
        <f>SUMIF($E$4:$E45,$E45,$G$4:$G45)</f>
        <v>0</v>
      </c>
      <c r="J45" s="58">
        <f t="shared" si="0"/>
        <v>0</v>
      </c>
      <c r="K45" s="58">
        <f t="shared" si="1"/>
        <v>1440.7468067226887</v>
      </c>
      <c r="L45" s="57">
        <f>Grundbuch!J43</f>
        <v>0</v>
      </c>
    </row>
    <row r="46" spans="1:12" hidden="1" x14ac:dyDescent="0.2">
      <c r="A46" s="57">
        <f>IF(Grundbuch!C44&lt;&gt;"",Grundbuch!C44,"")</f>
        <v>42354</v>
      </c>
      <c r="B46" s="57">
        <f>IF(Grundbuch!D44&lt;&gt;"",Grundbuch!D44,"")</f>
        <v>14</v>
      </c>
      <c r="C46" s="57">
        <f>IF(Grundbuch!E44&lt;&gt;"",Grundbuch!E44,"")</f>
        <v>1</v>
      </c>
      <c r="D46" s="57" t="str">
        <f>IF(Grundbuch!F44&lt;&gt;"",Grundbuch!F44,"")</f>
        <v>Verbindlichkeiten aus LuL</v>
      </c>
      <c r="E46" s="57" t="str">
        <f>IF(Grundbuch!G44&lt;&gt;"",Grundbuch!G44,"")</f>
        <v>4400</v>
      </c>
      <c r="F46" s="58">
        <f>Grundbuch!H44</f>
        <v>0</v>
      </c>
      <c r="G46" s="58">
        <f>Grundbuch!I44</f>
        <v>6110.63</v>
      </c>
      <c r="H46" s="58">
        <f>SUMIF($E$4:$E46,$E46,$F$4:$F46)</f>
        <v>0</v>
      </c>
      <c r="I46" s="58">
        <f>SUMIF($E$4:$E46,$E46,$G$4:$G46)</f>
        <v>7592.4400000000005</v>
      </c>
      <c r="J46" s="58">
        <f t="shared" si="0"/>
        <v>7592.4400000000005</v>
      </c>
      <c r="K46" s="58">
        <f t="shared" si="1"/>
        <v>0</v>
      </c>
      <c r="L46" s="57">
        <f>Grundbuch!J44</f>
        <v>0</v>
      </c>
    </row>
    <row r="47" spans="1:12" hidden="1" x14ac:dyDescent="0.2">
      <c r="A47" s="57">
        <f>IF(Grundbuch!C45&lt;&gt;"",Grundbuch!C45,"")</f>
        <v>42354</v>
      </c>
      <c r="B47" s="57">
        <f>IF(Grundbuch!D45&lt;&gt;"",Grundbuch!D45,"")</f>
        <v>15</v>
      </c>
      <c r="C47" s="57">
        <f>IF(Grundbuch!E45&lt;&gt;"",Grundbuch!E45,"")</f>
        <v>1</v>
      </c>
      <c r="D47" s="57" t="str">
        <f>IF(Grundbuch!F45&lt;&gt;"",Grundbuch!F45,"")</f>
        <v>Verbindlichkeiten aus LuL</v>
      </c>
      <c r="E47" s="57" t="str">
        <f>IF(Grundbuch!G45&lt;&gt;"",Grundbuch!G45,"")</f>
        <v>4400</v>
      </c>
      <c r="F47" s="58">
        <f>Grundbuch!H45</f>
        <v>6110.63</v>
      </c>
      <c r="G47" s="58">
        <f>Grundbuch!I45</f>
        <v>0</v>
      </c>
      <c r="H47" s="58">
        <f>SUMIF($E$4:$E47,$E47,$F$4:$F47)</f>
        <v>6110.63</v>
      </c>
      <c r="I47" s="58">
        <f>SUMIF($E$4:$E47,$E47,$G$4:$G47)</f>
        <v>7592.4400000000005</v>
      </c>
      <c r="J47" s="58">
        <f t="shared" si="0"/>
        <v>1481.8100000000004</v>
      </c>
      <c r="K47" s="58">
        <f t="shared" si="1"/>
        <v>0</v>
      </c>
      <c r="L47" s="57">
        <f>Grundbuch!J45</f>
        <v>0</v>
      </c>
    </row>
    <row r="48" spans="1:12" hidden="1" x14ac:dyDescent="0.2">
      <c r="A48" s="57">
        <f>IF(Grundbuch!C46&lt;&gt;"",Grundbuch!C46,"")</f>
        <v>42354</v>
      </c>
      <c r="B48" s="57">
        <f>IF(Grundbuch!D46&lt;&gt;"",Grundbuch!D46,"")</f>
        <v>15</v>
      </c>
      <c r="C48" s="57">
        <f>IF(Grundbuch!E46&lt;&gt;"",Grundbuch!E46,"")</f>
        <v>1</v>
      </c>
      <c r="D48" s="57" t="str">
        <f>IF(Grundbuch!F46&lt;&gt;"",Grundbuch!F46,"")</f>
        <v>Sparkasse Aachen</v>
      </c>
      <c r="E48" s="57" t="str">
        <f>IF(Grundbuch!G46&lt;&gt;"",Grundbuch!G46,"")</f>
        <v>2800</v>
      </c>
      <c r="F48" s="58">
        <f>Grundbuch!H46</f>
        <v>0</v>
      </c>
      <c r="G48" s="58">
        <f>Grundbuch!I46</f>
        <v>6110.63</v>
      </c>
      <c r="H48" s="58">
        <f>SUMIF($E$4:$E48,$E48,$F$4:$F48)</f>
        <v>473543.56999999995</v>
      </c>
      <c r="I48" s="58">
        <f>SUMIF($E$4:$E48,$E48,$G$4:$G48)</f>
        <v>6110.63</v>
      </c>
      <c r="J48" s="58">
        <f t="shared" si="0"/>
        <v>0</v>
      </c>
      <c r="K48" s="58">
        <f t="shared" si="1"/>
        <v>467432.93999999994</v>
      </c>
      <c r="L48" s="57">
        <f>Grundbuch!J46</f>
        <v>0</v>
      </c>
    </row>
    <row r="49" spans="1:12" hidden="1" x14ac:dyDescent="0.2">
      <c r="A49" s="57">
        <f>IF(Grundbuch!C47&lt;&gt;"",Grundbuch!C47,"")</f>
        <v>42354</v>
      </c>
      <c r="B49" s="57">
        <f>IF(Grundbuch!D47&lt;&gt;"",Grundbuch!D47,"")</f>
        <v>15</v>
      </c>
      <c r="C49" s="57">
        <f>IF(Grundbuch!E47&lt;&gt;"",Grundbuch!E47,"")</f>
        <v>1</v>
      </c>
      <c r="D49" s="57" t="str">
        <f>IF(Grundbuch!F47&lt;&gt;"",Grundbuch!F47,"")</f>
        <v/>
      </c>
      <c r="E49" s="57" t="str">
        <f>IF(Grundbuch!G47&lt;&gt;"",Grundbuch!G47,"")</f>
        <v/>
      </c>
      <c r="F49" s="58">
        <f>Grundbuch!H47</f>
        <v>0</v>
      </c>
      <c r="G49" s="58">
        <f>Grundbuch!I47</f>
        <v>0</v>
      </c>
      <c r="H49" s="58">
        <f>SUMIF($E$4:$E49,$E49,$F$4:$F49)</f>
        <v>0</v>
      </c>
      <c r="I49" s="58">
        <f>SUMIF($E$4:$E49,$E49,$G$4:$G49)</f>
        <v>0</v>
      </c>
      <c r="J49" s="58">
        <f t="shared" si="0"/>
        <v>0</v>
      </c>
      <c r="K49" s="58">
        <f t="shared" si="1"/>
        <v>0</v>
      </c>
      <c r="L49" s="57">
        <f>Grundbuch!J47</f>
        <v>0</v>
      </c>
    </row>
    <row r="50" spans="1:12" hidden="1" x14ac:dyDescent="0.2">
      <c r="A50" s="57">
        <f>IF(Grundbuch!C48&lt;&gt;"",Grundbuch!C48,"")</f>
        <v>42355</v>
      </c>
      <c r="B50" s="57">
        <f>IF(Grundbuch!D48&lt;&gt;"",Grundbuch!D48,"")</f>
        <v>24</v>
      </c>
      <c r="C50" s="57" t="str">
        <f>IF(Grundbuch!E48&lt;&gt;"",Grundbuch!E48,"")</f>
        <v>1004 / 2015</v>
      </c>
      <c r="D50" s="57" t="str">
        <f>IF(Grundbuch!F48&lt;&gt;"",Grundbuch!F48,"")</f>
        <v>Forderungen aus LuL</v>
      </c>
      <c r="E50" s="57" t="str">
        <f>IF(Grundbuch!G48&lt;&gt;"",Grundbuch!G48,"")</f>
        <v>2400</v>
      </c>
      <c r="F50" s="58">
        <f>Grundbuch!H48</f>
        <v>9962.2800000000007</v>
      </c>
      <c r="G50" s="58">
        <f>Grundbuch!I48</f>
        <v>0</v>
      </c>
      <c r="H50" s="58">
        <f>SUMIF($E$4:$E50,$E50,$F$4:$F50)</f>
        <v>25597.190000000002</v>
      </c>
      <c r="I50" s="58">
        <f>SUMIF($E$4:$E50,$E50,$G$4:$G50)</f>
        <v>15634.91</v>
      </c>
      <c r="J50" s="58">
        <f t="shared" si="0"/>
        <v>0</v>
      </c>
      <c r="K50" s="58">
        <f t="shared" si="1"/>
        <v>9962.2800000000025</v>
      </c>
      <c r="L50" s="57">
        <f>Grundbuch!J48</f>
        <v>0</v>
      </c>
    </row>
    <row r="51" spans="1:12" hidden="1" x14ac:dyDescent="0.2">
      <c r="A51" s="57">
        <f>IF(Grundbuch!C49&lt;&gt;"",Grundbuch!C49,"")</f>
        <v>42355</v>
      </c>
      <c r="B51" s="57">
        <f>IF(Grundbuch!D49&lt;&gt;"",Grundbuch!D49,"")</f>
        <v>24</v>
      </c>
      <c r="C51" s="57" t="str">
        <f>IF(Grundbuch!E49&lt;&gt;"",Grundbuch!E49,"")</f>
        <v>1004 / 2015</v>
      </c>
      <c r="D51" s="57" t="str">
        <f>IF(Grundbuch!F49&lt;&gt;"",Grundbuch!F49,"")</f>
        <v>Umsatzsteuer</v>
      </c>
      <c r="E51" s="57" t="str">
        <f>IF(Grundbuch!G49&lt;&gt;"",Grundbuch!G49,"")</f>
        <v>4800</v>
      </c>
      <c r="F51" s="58">
        <f>Grundbuch!H49</f>
        <v>0</v>
      </c>
      <c r="G51" s="58">
        <f>Grundbuch!I49</f>
        <v>1590.62</v>
      </c>
      <c r="H51" s="58">
        <f>SUMIF($E$4:$E51,$E51,$F$4:$F51)</f>
        <v>0</v>
      </c>
      <c r="I51" s="58">
        <f>SUMIF($E$4:$E51,$E51,$G$4:$G51)</f>
        <v>4086.950168067227</v>
      </c>
      <c r="J51" s="58">
        <f t="shared" si="0"/>
        <v>4086.950168067227</v>
      </c>
      <c r="K51" s="58">
        <f t="shared" si="1"/>
        <v>0</v>
      </c>
      <c r="L51" s="57">
        <f>Grundbuch!J49</f>
        <v>0</v>
      </c>
    </row>
    <row r="52" spans="1:12" hidden="1" x14ac:dyDescent="0.2">
      <c r="A52" s="57">
        <f>IF(Grundbuch!C50&lt;&gt;"",Grundbuch!C50,"")</f>
        <v>42355</v>
      </c>
      <c r="B52" s="57">
        <f>IF(Grundbuch!D50&lt;&gt;"",Grundbuch!D50,"")</f>
        <v>24</v>
      </c>
      <c r="C52" s="57" t="str">
        <f>IF(Grundbuch!E50&lt;&gt;"",Grundbuch!E50,"")</f>
        <v>1004 / 2015</v>
      </c>
      <c r="D52" s="57" t="str">
        <f>IF(Grundbuch!F50&lt;&gt;"",Grundbuch!F50,"")</f>
        <v>Umsatzerlöse für Waren</v>
      </c>
      <c r="E52" s="57" t="str">
        <f>IF(Grundbuch!G50&lt;&gt;"",Grundbuch!G50,"")</f>
        <v>5100</v>
      </c>
      <c r="F52" s="58">
        <f>Grundbuch!H50</f>
        <v>0</v>
      </c>
      <c r="G52" s="58">
        <f>Grundbuch!I50</f>
        <v>8371.66</v>
      </c>
      <c r="H52" s="58">
        <f>SUMIF($E$4:$E52,$E52,$F$4:$F52)</f>
        <v>0</v>
      </c>
      <c r="I52" s="58">
        <f>SUMIF($E$4:$E52,$E52,$G$4:$G52)</f>
        <v>21510.239831932773</v>
      </c>
      <c r="J52" s="58">
        <f t="shared" si="0"/>
        <v>21510.239831932773</v>
      </c>
      <c r="K52" s="58">
        <f t="shared" si="1"/>
        <v>0</v>
      </c>
      <c r="L52" s="57">
        <f>Grundbuch!J50</f>
        <v>0</v>
      </c>
    </row>
    <row r="53" spans="1:12" hidden="1" x14ac:dyDescent="0.2">
      <c r="A53" s="57">
        <f>IF(Grundbuch!C51&lt;&gt;"",Grundbuch!C51,"")</f>
        <v>42355</v>
      </c>
      <c r="B53" s="57">
        <f>IF(Grundbuch!D51&lt;&gt;"",Grundbuch!D51,"")</f>
        <v>24</v>
      </c>
      <c r="C53" s="57" t="str">
        <f>IF(Grundbuch!E51&lt;&gt;"",Grundbuch!E51,"")</f>
        <v>1004 / 2015</v>
      </c>
      <c r="D53" s="57" t="str">
        <f>IF(Grundbuch!F51&lt;&gt;"",Grundbuch!F51,"")</f>
        <v>Sparkasse Aachen</v>
      </c>
      <c r="E53" s="57" t="str">
        <f>IF(Grundbuch!G51&lt;&gt;"",Grundbuch!G51,"")</f>
        <v>2800</v>
      </c>
      <c r="F53" s="58">
        <f>Grundbuch!H51</f>
        <v>9962.2800000000007</v>
      </c>
      <c r="G53" s="58">
        <f>Grundbuch!I51</f>
        <v>0</v>
      </c>
      <c r="H53" s="58">
        <f>SUMIF($E$4:$E53,$E53,$F$4:$F53)</f>
        <v>483505.85</v>
      </c>
      <c r="I53" s="58">
        <f>SUMIF($E$4:$E53,$E53,$G$4:$G53)</f>
        <v>6110.63</v>
      </c>
      <c r="J53" s="58">
        <f t="shared" si="0"/>
        <v>0</v>
      </c>
      <c r="K53" s="58">
        <f t="shared" si="1"/>
        <v>477395.22</v>
      </c>
      <c r="L53" s="57">
        <f>Grundbuch!J51</f>
        <v>0</v>
      </c>
    </row>
    <row r="54" spans="1:12" hidden="1" x14ac:dyDescent="0.2">
      <c r="A54" s="57">
        <f>IF(Grundbuch!C52&lt;&gt;"",Grundbuch!C52,"")</f>
        <v>42355</v>
      </c>
      <c r="B54" s="57">
        <f>IF(Grundbuch!D52&lt;&gt;"",Grundbuch!D52,"")</f>
        <v>24</v>
      </c>
      <c r="C54" s="57" t="str">
        <f>IF(Grundbuch!E52&lt;&gt;"",Grundbuch!E52,"")</f>
        <v>1004 / 2015</v>
      </c>
      <c r="D54" s="57" t="str">
        <f>IF(Grundbuch!F52&lt;&gt;"",Grundbuch!F52,"")</f>
        <v>Forderungen aus LuL</v>
      </c>
      <c r="E54" s="57" t="str">
        <f>IF(Grundbuch!G52&lt;&gt;"",Grundbuch!G52,"")</f>
        <v>2400</v>
      </c>
      <c r="F54" s="58">
        <f>Grundbuch!H52</f>
        <v>0</v>
      </c>
      <c r="G54" s="58">
        <f>Grundbuch!I52</f>
        <v>9962.2800000000007</v>
      </c>
      <c r="H54" s="58">
        <f>SUMIF($E$4:$E54,$E54,$F$4:$F54)</f>
        <v>25597.190000000002</v>
      </c>
      <c r="I54" s="58">
        <f>SUMIF($E$4:$E54,$E54,$G$4:$G54)</f>
        <v>25597.190000000002</v>
      </c>
      <c r="J54" s="58">
        <f t="shared" si="0"/>
        <v>0</v>
      </c>
      <c r="K54" s="58">
        <f t="shared" si="1"/>
        <v>0</v>
      </c>
      <c r="L54" s="57">
        <f>Grundbuch!J52</f>
        <v>0</v>
      </c>
    </row>
    <row r="55" spans="1:12" hidden="1" x14ac:dyDescent="0.2">
      <c r="A55" s="57">
        <f>IF(Grundbuch!C53&lt;&gt;"",Grundbuch!C53,"")</f>
        <v>42355</v>
      </c>
      <c r="B55" s="57">
        <f>IF(Grundbuch!D53&lt;&gt;"",Grundbuch!D53,"")</f>
        <v>24</v>
      </c>
      <c r="C55" s="57" t="str">
        <f>IF(Grundbuch!E53&lt;&gt;"",Grundbuch!E53,"")</f>
        <v>1004 / 2015</v>
      </c>
      <c r="D55" s="57" t="str">
        <f>IF(Grundbuch!F53&lt;&gt;"",Grundbuch!F53,"")</f>
        <v/>
      </c>
      <c r="E55" s="57" t="str">
        <f>IF(Grundbuch!G53&lt;&gt;"",Grundbuch!G53,"")</f>
        <v/>
      </c>
      <c r="F55" s="58">
        <f>Grundbuch!H53</f>
        <v>0</v>
      </c>
      <c r="G55" s="58">
        <f>Grundbuch!I53</f>
        <v>0</v>
      </c>
      <c r="H55" s="58">
        <f>SUMIF($E$4:$E55,$E55,$F$4:$F55)</f>
        <v>0</v>
      </c>
      <c r="I55" s="58">
        <f>SUMIF($E$4:$E55,$E55,$G$4:$G55)</f>
        <v>0</v>
      </c>
      <c r="J55" s="58">
        <f t="shared" si="0"/>
        <v>0</v>
      </c>
      <c r="K55" s="58">
        <f t="shared" si="1"/>
        <v>0</v>
      </c>
      <c r="L55" s="57">
        <f>Grundbuch!J53</f>
        <v>0</v>
      </c>
    </row>
    <row r="56" spans="1:12" hidden="1" x14ac:dyDescent="0.2">
      <c r="A56" s="57">
        <f>IF(Grundbuch!C54&lt;&gt;"",Grundbuch!C54,"")</f>
        <v>42355</v>
      </c>
      <c r="B56" s="57">
        <f>IF(Grundbuch!D54&lt;&gt;"",Grundbuch!D54,"")</f>
        <v>17</v>
      </c>
      <c r="C56" s="57" t="str">
        <f>IF(Grundbuch!E54&lt;&gt;"",Grundbuch!E54,"")</f>
        <v>1003 / 2015</v>
      </c>
      <c r="D56" s="57" t="str">
        <f>IF(Grundbuch!F54&lt;&gt;"",Grundbuch!F54,"")</f>
        <v>Forderungen aus LuL</v>
      </c>
      <c r="E56" s="57" t="str">
        <f>IF(Grundbuch!G54&lt;&gt;"",Grundbuch!G54,"")</f>
        <v>2400</v>
      </c>
      <c r="F56" s="58">
        <f>Grundbuch!H54</f>
        <v>24542.86</v>
      </c>
      <c r="G56" s="58">
        <f>Grundbuch!I54</f>
        <v>0</v>
      </c>
      <c r="H56" s="58">
        <f>SUMIF($E$4:$E56,$E56,$F$4:$F56)</f>
        <v>50140.05</v>
      </c>
      <c r="I56" s="58">
        <f>SUMIF($E$4:$E56,$E56,$G$4:$G56)</f>
        <v>25597.190000000002</v>
      </c>
      <c r="J56" s="58">
        <f t="shared" si="0"/>
        <v>0</v>
      </c>
      <c r="K56" s="58">
        <f t="shared" si="1"/>
        <v>24542.86</v>
      </c>
      <c r="L56" s="57">
        <f>Grundbuch!J54</f>
        <v>0</v>
      </c>
    </row>
    <row r="57" spans="1:12" hidden="1" x14ac:dyDescent="0.2">
      <c r="A57" s="57">
        <f>IF(Grundbuch!C55&lt;&gt;"",Grundbuch!C55,"")</f>
        <v>42355</v>
      </c>
      <c r="B57" s="57">
        <f>IF(Grundbuch!D55&lt;&gt;"",Grundbuch!D55,"")</f>
        <v>17</v>
      </c>
      <c r="C57" s="57" t="str">
        <f>IF(Grundbuch!E55&lt;&gt;"",Grundbuch!E55,"")</f>
        <v>1003 / 2015</v>
      </c>
      <c r="D57" s="57" t="str">
        <f>IF(Grundbuch!F55&lt;&gt;"",Grundbuch!F55,"")</f>
        <v>Umsatzsteuer</v>
      </c>
      <c r="E57" s="57" t="str">
        <f>IF(Grundbuch!G55&lt;&gt;"",Grundbuch!G55,"")</f>
        <v>4800</v>
      </c>
      <c r="F57" s="58">
        <f>Grundbuch!H55</f>
        <v>0</v>
      </c>
      <c r="G57" s="58">
        <f>Grundbuch!I55</f>
        <v>3918.61</v>
      </c>
      <c r="H57" s="58">
        <f>SUMIF($E$4:$E57,$E57,$F$4:$F57)</f>
        <v>0</v>
      </c>
      <c r="I57" s="58">
        <f>SUMIF($E$4:$E57,$E57,$G$4:$G57)</f>
        <v>8005.5601680672271</v>
      </c>
      <c r="J57" s="58">
        <f t="shared" si="0"/>
        <v>8005.5601680672271</v>
      </c>
      <c r="K57" s="58">
        <f t="shared" si="1"/>
        <v>0</v>
      </c>
      <c r="L57" s="57">
        <f>Grundbuch!J55</f>
        <v>0</v>
      </c>
    </row>
    <row r="58" spans="1:12" hidden="1" x14ac:dyDescent="0.2">
      <c r="A58" s="57">
        <f>IF(Grundbuch!C56&lt;&gt;"",Grundbuch!C56,"")</f>
        <v>42355</v>
      </c>
      <c r="B58" s="57">
        <f>IF(Grundbuch!D56&lt;&gt;"",Grundbuch!D56,"")</f>
        <v>17</v>
      </c>
      <c r="C58" s="57" t="str">
        <f>IF(Grundbuch!E56&lt;&gt;"",Grundbuch!E56,"")</f>
        <v>1003 / 2015</v>
      </c>
      <c r="D58" s="57" t="str">
        <f>IF(Grundbuch!F56&lt;&gt;"",Grundbuch!F56,"")</f>
        <v>Umsatzerlöse für Waren</v>
      </c>
      <c r="E58" s="57" t="str">
        <f>IF(Grundbuch!G56&lt;&gt;"",Grundbuch!G56,"")</f>
        <v>5100</v>
      </c>
      <c r="F58" s="58">
        <f>Grundbuch!H56</f>
        <v>0</v>
      </c>
      <c r="G58" s="58">
        <f>Grundbuch!I56</f>
        <v>20624.25</v>
      </c>
      <c r="H58" s="58">
        <f>SUMIF($E$4:$E58,$E58,$F$4:$F58)</f>
        <v>0</v>
      </c>
      <c r="I58" s="58">
        <f>SUMIF($E$4:$E58,$E58,$G$4:$G58)</f>
        <v>42134.489831932777</v>
      </c>
      <c r="J58" s="58">
        <f t="shared" si="0"/>
        <v>42134.489831932777</v>
      </c>
      <c r="K58" s="58">
        <f t="shared" si="1"/>
        <v>0</v>
      </c>
      <c r="L58" s="57">
        <f>Grundbuch!J56</f>
        <v>0</v>
      </c>
    </row>
    <row r="59" spans="1:12" hidden="1" x14ac:dyDescent="0.2">
      <c r="A59" s="57">
        <f>IF(Grundbuch!C57&lt;&gt;"",Grundbuch!C57,"")</f>
        <v>42355</v>
      </c>
      <c r="B59" s="57">
        <f>IF(Grundbuch!D57&lt;&gt;"",Grundbuch!D57,"")</f>
        <v>17</v>
      </c>
      <c r="C59" s="57" t="str">
        <f>IF(Grundbuch!E57&lt;&gt;"",Grundbuch!E57,"")</f>
        <v>1003 / 2015</v>
      </c>
      <c r="D59" s="57" t="str">
        <f>IF(Grundbuch!F57&lt;&gt;"",Grundbuch!F57,"")</f>
        <v>Sparkasse Aachen</v>
      </c>
      <c r="E59" s="57" t="str">
        <f>IF(Grundbuch!G57&lt;&gt;"",Grundbuch!G57,"")</f>
        <v>2800</v>
      </c>
      <c r="F59" s="58">
        <f>Grundbuch!H57</f>
        <v>24542.86</v>
      </c>
      <c r="G59" s="58">
        <f>Grundbuch!I57</f>
        <v>0</v>
      </c>
      <c r="H59" s="58">
        <f>SUMIF($E$4:$E59,$E59,$F$4:$F59)</f>
        <v>508048.70999999996</v>
      </c>
      <c r="I59" s="58">
        <f>SUMIF($E$4:$E59,$E59,$G$4:$G59)</f>
        <v>6110.63</v>
      </c>
      <c r="J59" s="58">
        <f t="shared" si="0"/>
        <v>0</v>
      </c>
      <c r="K59" s="58">
        <f t="shared" si="1"/>
        <v>501938.07999999996</v>
      </c>
      <c r="L59" s="57">
        <f>Grundbuch!J57</f>
        <v>0</v>
      </c>
    </row>
    <row r="60" spans="1:12" hidden="1" x14ac:dyDescent="0.2">
      <c r="A60" s="57">
        <f>IF(Grundbuch!C58&lt;&gt;"",Grundbuch!C58,"")</f>
        <v>42355</v>
      </c>
      <c r="B60" s="57">
        <f>IF(Grundbuch!D58&lt;&gt;"",Grundbuch!D58,"")</f>
        <v>17</v>
      </c>
      <c r="C60" s="57" t="str">
        <f>IF(Grundbuch!E58&lt;&gt;"",Grundbuch!E58,"")</f>
        <v>1003 / 2015</v>
      </c>
      <c r="D60" s="57" t="str">
        <f>IF(Grundbuch!F58&lt;&gt;"",Grundbuch!F58,"")</f>
        <v>Forderungen aus LuL</v>
      </c>
      <c r="E60" s="57" t="str">
        <f>IF(Grundbuch!G58&lt;&gt;"",Grundbuch!G58,"")</f>
        <v>2400</v>
      </c>
      <c r="F60" s="58">
        <f>Grundbuch!H58</f>
        <v>0</v>
      </c>
      <c r="G60" s="58">
        <f>Grundbuch!I58</f>
        <v>24542.86</v>
      </c>
      <c r="H60" s="58">
        <f>SUMIF($E$4:$E60,$E60,$F$4:$F60)</f>
        <v>50140.05</v>
      </c>
      <c r="I60" s="58">
        <f>SUMIF($E$4:$E60,$E60,$G$4:$G60)</f>
        <v>50140.05</v>
      </c>
      <c r="J60" s="58">
        <f t="shared" si="0"/>
        <v>0</v>
      </c>
      <c r="K60" s="58">
        <f t="shared" si="1"/>
        <v>0</v>
      </c>
      <c r="L60" s="57">
        <f>Grundbuch!J58</f>
        <v>0</v>
      </c>
    </row>
    <row r="61" spans="1:12" hidden="1" x14ac:dyDescent="0.2">
      <c r="A61" s="57">
        <f>IF(Grundbuch!C59&lt;&gt;"",Grundbuch!C59,"")</f>
        <v>42355</v>
      </c>
      <c r="B61" s="57">
        <f>IF(Grundbuch!D59&lt;&gt;"",Grundbuch!D59,"")</f>
        <v>17</v>
      </c>
      <c r="C61" s="57" t="str">
        <f>IF(Grundbuch!E59&lt;&gt;"",Grundbuch!E59,"")</f>
        <v>1003 / 2015</v>
      </c>
      <c r="D61" s="57" t="str">
        <f>IF(Grundbuch!F59&lt;&gt;"",Grundbuch!F59,"")</f>
        <v/>
      </c>
      <c r="E61" s="57" t="str">
        <f>IF(Grundbuch!G59&lt;&gt;"",Grundbuch!G59,"")</f>
        <v/>
      </c>
      <c r="F61" s="58">
        <f>Grundbuch!H59</f>
        <v>0</v>
      </c>
      <c r="G61" s="58">
        <f>Grundbuch!I59</f>
        <v>0</v>
      </c>
      <c r="H61" s="58">
        <f>SUMIF($E$4:$E61,$E61,$F$4:$F61)</f>
        <v>0</v>
      </c>
      <c r="I61" s="58">
        <f>SUMIF($E$4:$E61,$E61,$G$4:$G61)</f>
        <v>0</v>
      </c>
      <c r="J61" s="58">
        <f t="shared" si="0"/>
        <v>0</v>
      </c>
      <c r="K61" s="58">
        <f t="shared" si="1"/>
        <v>0</v>
      </c>
      <c r="L61" s="57">
        <f>Grundbuch!J59</f>
        <v>0</v>
      </c>
    </row>
    <row r="62" spans="1:12" hidden="1" x14ac:dyDescent="0.2">
      <c r="A62" s="57">
        <f>IF(Grundbuch!C60&lt;&gt;"",Grundbuch!C60,"")</f>
        <v>42355</v>
      </c>
      <c r="B62" s="57">
        <f>IF(Grundbuch!D60&lt;&gt;"",Grundbuch!D60,"")</f>
        <v>17</v>
      </c>
      <c r="C62" s="57" t="str">
        <f>IF(Grundbuch!E60&lt;&gt;"",Grundbuch!E60,"")</f>
        <v>1001 / 2015</v>
      </c>
      <c r="D62" s="57" t="str">
        <f>IF(Grundbuch!F60&lt;&gt;"",Grundbuch!F60,"")</f>
        <v>Forderungen aus LuL</v>
      </c>
      <c r="E62" s="57" t="str">
        <f>IF(Grundbuch!G60&lt;&gt;"",Grundbuch!G60,"")</f>
        <v>2400</v>
      </c>
      <c r="F62" s="58">
        <f>Grundbuch!H60</f>
        <v>9650.83</v>
      </c>
      <c r="G62" s="58">
        <f>Grundbuch!I60</f>
        <v>0</v>
      </c>
      <c r="H62" s="58">
        <f>SUMIF($E$4:$E62,$E62,$F$4:$F62)</f>
        <v>59790.880000000005</v>
      </c>
      <c r="I62" s="58">
        <f>SUMIF($E$4:$E62,$E62,$G$4:$G62)</f>
        <v>50140.05</v>
      </c>
      <c r="J62" s="58">
        <f t="shared" si="0"/>
        <v>0</v>
      </c>
      <c r="K62" s="58">
        <f t="shared" si="1"/>
        <v>9650.8300000000017</v>
      </c>
      <c r="L62" s="57">
        <f>Grundbuch!J60</f>
        <v>0</v>
      </c>
    </row>
    <row r="63" spans="1:12" hidden="1" x14ac:dyDescent="0.2">
      <c r="A63" s="57">
        <f>IF(Grundbuch!C61&lt;&gt;"",Grundbuch!C61,"")</f>
        <v>42355</v>
      </c>
      <c r="B63" s="57">
        <f>IF(Grundbuch!D61&lt;&gt;"",Grundbuch!D61,"")</f>
        <v>17</v>
      </c>
      <c r="C63" s="57" t="str">
        <f>IF(Grundbuch!E61&lt;&gt;"",Grundbuch!E61,"")</f>
        <v>1001 / 2015</v>
      </c>
      <c r="D63" s="57" t="str">
        <f>IF(Grundbuch!F61&lt;&gt;"",Grundbuch!F61,"")</f>
        <v>Umsatzsteuer</v>
      </c>
      <c r="E63" s="57" t="str">
        <f>IF(Grundbuch!G61&lt;&gt;"",Grundbuch!G61,"")</f>
        <v>4800</v>
      </c>
      <c r="F63" s="58">
        <f>Grundbuch!H61</f>
        <v>0</v>
      </c>
      <c r="G63" s="58">
        <f>Grundbuch!I61</f>
        <v>1540.89</v>
      </c>
      <c r="H63" s="58">
        <f>SUMIF($E$4:$E63,$E63,$F$4:$F63)</f>
        <v>0</v>
      </c>
      <c r="I63" s="58">
        <f>SUMIF($E$4:$E63,$E63,$G$4:$G63)</f>
        <v>9546.4501680672274</v>
      </c>
      <c r="J63" s="58">
        <f t="shared" si="0"/>
        <v>9546.4501680672274</v>
      </c>
      <c r="K63" s="58">
        <f t="shared" si="1"/>
        <v>0</v>
      </c>
      <c r="L63" s="57">
        <f>Grundbuch!J61</f>
        <v>0</v>
      </c>
    </row>
    <row r="64" spans="1:12" hidden="1" x14ac:dyDescent="0.2">
      <c r="A64" s="57">
        <f>IF(Grundbuch!C62&lt;&gt;"",Grundbuch!C62,"")</f>
        <v>42355</v>
      </c>
      <c r="B64" s="57">
        <f>IF(Grundbuch!D62&lt;&gt;"",Grundbuch!D62,"")</f>
        <v>17</v>
      </c>
      <c r="C64" s="57" t="str">
        <f>IF(Grundbuch!E62&lt;&gt;"",Grundbuch!E62,"")</f>
        <v>1001 / 2015</v>
      </c>
      <c r="D64" s="57" t="str">
        <f>IF(Grundbuch!F62&lt;&gt;"",Grundbuch!F62,"")</f>
        <v>Umsatzerlöse für Waren</v>
      </c>
      <c r="E64" s="57" t="str">
        <f>IF(Grundbuch!G62&lt;&gt;"",Grundbuch!G62,"")</f>
        <v>5100</v>
      </c>
      <c r="F64" s="58">
        <f>Grundbuch!H62</f>
        <v>0</v>
      </c>
      <c r="G64" s="58">
        <f>Grundbuch!I62</f>
        <v>8109.94</v>
      </c>
      <c r="H64" s="58">
        <f>SUMIF($E$4:$E64,$E64,$F$4:$F64)</f>
        <v>0</v>
      </c>
      <c r="I64" s="58">
        <f>SUMIF($E$4:$E64,$E64,$G$4:$G64)</f>
        <v>50244.429831932779</v>
      </c>
      <c r="J64" s="58">
        <f t="shared" si="0"/>
        <v>50244.429831932779</v>
      </c>
      <c r="K64" s="58">
        <f t="shared" si="1"/>
        <v>0</v>
      </c>
      <c r="L64" s="57">
        <f>Grundbuch!J62</f>
        <v>0</v>
      </c>
    </row>
    <row r="65" spans="1:12" hidden="1" x14ac:dyDescent="0.2">
      <c r="A65" s="57">
        <f>IF(Grundbuch!C63&lt;&gt;"",Grundbuch!C63,"")</f>
        <v>42355</v>
      </c>
      <c r="B65" s="57">
        <f>IF(Grundbuch!D63&lt;&gt;"",Grundbuch!D63,"")</f>
        <v>17</v>
      </c>
      <c r="C65" s="57" t="str">
        <f>IF(Grundbuch!E63&lt;&gt;"",Grundbuch!E63,"")</f>
        <v>1001 / 2015</v>
      </c>
      <c r="D65" s="57" t="str">
        <f>IF(Grundbuch!F63&lt;&gt;"",Grundbuch!F63,"")</f>
        <v>Sparkasse Aachen</v>
      </c>
      <c r="E65" s="57" t="str">
        <f>IF(Grundbuch!G63&lt;&gt;"",Grundbuch!G63,"")</f>
        <v>2800</v>
      </c>
      <c r="F65" s="58">
        <f>Grundbuch!H63</f>
        <v>9650.83</v>
      </c>
      <c r="G65" s="58">
        <f>Grundbuch!I63</f>
        <v>0</v>
      </c>
      <c r="H65" s="58">
        <f>SUMIF($E$4:$E65,$E65,$F$4:$F65)</f>
        <v>517699.54</v>
      </c>
      <c r="I65" s="58">
        <f>SUMIF($E$4:$E65,$E65,$G$4:$G65)</f>
        <v>6110.63</v>
      </c>
      <c r="J65" s="58">
        <f t="shared" si="0"/>
        <v>0</v>
      </c>
      <c r="K65" s="58">
        <f t="shared" si="1"/>
        <v>511588.91</v>
      </c>
      <c r="L65" s="57">
        <f>Grundbuch!J63</f>
        <v>0</v>
      </c>
    </row>
    <row r="66" spans="1:12" hidden="1" x14ac:dyDescent="0.2">
      <c r="A66" s="57">
        <f>IF(Grundbuch!C64&lt;&gt;"",Grundbuch!C64,"")</f>
        <v>42355</v>
      </c>
      <c r="B66" s="57">
        <f>IF(Grundbuch!D64&lt;&gt;"",Grundbuch!D64,"")</f>
        <v>17</v>
      </c>
      <c r="C66" s="57" t="str">
        <f>IF(Grundbuch!E64&lt;&gt;"",Grundbuch!E64,"")</f>
        <v>1001 / 2015</v>
      </c>
      <c r="D66" s="57" t="str">
        <f>IF(Grundbuch!F64&lt;&gt;"",Grundbuch!F64,"")</f>
        <v>Forderungen aus LuL</v>
      </c>
      <c r="E66" s="57" t="str">
        <f>IF(Grundbuch!G64&lt;&gt;"",Grundbuch!G64,"")</f>
        <v>2400</v>
      </c>
      <c r="F66" s="58">
        <f>Grundbuch!H64</f>
        <v>0</v>
      </c>
      <c r="G66" s="58">
        <f>Grundbuch!I64</f>
        <v>9650.83</v>
      </c>
      <c r="H66" s="58">
        <f>SUMIF($E$4:$E66,$E66,$F$4:$F66)</f>
        <v>59790.880000000005</v>
      </c>
      <c r="I66" s="58">
        <f>SUMIF($E$4:$E66,$E66,$G$4:$G66)</f>
        <v>59790.880000000005</v>
      </c>
      <c r="J66" s="58">
        <f t="shared" si="0"/>
        <v>0</v>
      </c>
      <c r="K66" s="58">
        <f t="shared" si="1"/>
        <v>0</v>
      </c>
      <c r="L66" s="57">
        <f>Grundbuch!J64</f>
        <v>0</v>
      </c>
    </row>
    <row r="67" spans="1:12" hidden="1" x14ac:dyDescent="0.2">
      <c r="A67" s="57">
        <f>IF(Grundbuch!C65&lt;&gt;"",Grundbuch!C65,"")</f>
        <v>42355</v>
      </c>
      <c r="B67" s="57">
        <f>IF(Grundbuch!D65&lt;&gt;"",Grundbuch!D65,"")</f>
        <v>17</v>
      </c>
      <c r="C67" s="57" t="str">
        <f>IF(Grundbuch!E65&lt;&gt;"",Grundbuch!E65,"")</f>
        <v>1001 / 2015</v>
      </c>
      <c r="D67" s="57" t="str">
        <f>IF(Grundbuch!F65&lt;&gt;"",Grundbuch!F65,"")</f>
        <v/>
      </c>
      <c r="E67" s="57" t="str">
        <f>IF(Grundbuch!G65&lt;&gt;"",Grundbuch!G65,"")</f>
        <v/>
      </c>
      <c r="F67" s="58">
        <f>Grundbuch!H65</f>
        <v>0</v>
      </c>
      <c r="G67" s="58">
        <f>Grundbuch!I65</f>
        <v>0</v>
      </c>
      <c r="H67" s="58">
        <f>SUMIF($E$4:$E67,$E67,$F$4:$F67)</f>
        <v>0</v>
      </c>
      <c r="I67" s="58">
        <f>SUMIF($E$4:$E67,$E67,$G$4:$G67)</f>
        <v>0</v>
      </c>
      <c r="J67" s="58">
        <f t="shared" si="0"/>
        <v>0</v>
      </c>
      <c r="K67" s="58">
        <f t="shared" si="1"/>
        <v>0</v>
      </c>
      <c r="L67" s="57">
        <f>Grundbuch!J65</f>
        <v>0</v>
      </c>
    </row>
    <row r="68" spans="1:12" hidden="1" x14ac:dyDescent="0.2">
      <c r="A68" s="57">
        <f>IF(Grundbuch!C66&lt;&gt;"",Grundbuch!C66,"")</f>
        <v>42355</v>
      </c>
      <c r="B68" s="57">
        <f>IF(Grundbuch!D66&lt;&gt;"",Grundbuch!D66,"")</f>
        <v>26</v>
      </c>
      <c r="C68" s="57" t="str">
        <f>IF(Grundbuch!E66&lt;&gt;"",Grundbuch!E66,"")</f>
        <v>1005 / 2015</v>
      </c>
      <c r="D68" s="57" t="str">
        <f>IF(Grundbuch!F66&lt;&gt;"",Grundbuch!F66,"")</f>
        <v>Forderungen aus LuL</v>
      </c>
      <c r="E68" s="57" t="str">
        <f>IF(Grundbuch!G66&lt;&gt;"",Grundbuch!G66,"")</f>
        <v>2400</v>
      </c>
      <c r="F68" s="58">
        <f>Grundbuch!H66</f>
        <v>13027.04</v>
      </c>
      <c r="G68" s="58">
        <f>Grundbuch!I66</f>
        <v>0</v>
      </c>
      <c r="H68" s="58">
        <f>SUMIF($E$4:$E68,$E68,$F$4:$F68)</f>
        <v>72817.920000000013</v>
      </c>
      <c r="I68" s="58">
        <f>SUMIF($E$4:$E68,$E68,$G$4:$G68)</f>
        <v>59790.880000000005</v>
      </c>
      <c r="J68" s="58">
        <f t="shared" si="0"/>
        <v>0</v>
      </c>
      <c r="K68" s="58">
        <f t="shared" si="1"/>
        <v>13027.040000000008</v>
      </c>
      <c r="L68" s="57">
        <f>Grundbuch!J66</f>
        <v>0</v>
      </c>
    </row>
    <row r="69" spans="1:12" hidden="1" x14ac:dyDescent="0.2">
      <c r="A69" s="57">
        <f>IF(Grundbuch!C67&lt;&gt;"",Grundbuch!C67,"")</f>
        <v>42355</v>
      </c>
      <c r="B69" s="57">
        <f>IF(Grundbuch!D67&lt;&gt;"",Grundbuch!D67,"")</f>
        <v>26</v>
      </c>
      <c r="C69" s="57" t="str">
        <f>IF(Grundbuch!E67&lt;&gt;"",Grundbuch!E67,"")</f>
        <v xml:space="preserve"> 1005 / 2015</v>
      </c>
      <c r="D69" s="57" t="str">
        <f>IF(Grundbuch!F67&lt;&gt;"",Grundbuch!F67,"")</f>
        <v>Umsatzsteuer</v>
      </c>
      <c r="E69" s="57" t="str">
        <f>IF(Grundbuch!G67&lt;&gt;"",Grundbuch!G67,"")</f>
        <v>4800</v>
      </c>
      <c r="F69" s="58">
        <f>Grundbuch!H67</f>
        <v>0</v>
      </c>
      <c r="G69" s="58">
        <f>Grundbuch!I67</f>
        <v>2079.9499999999998</v>
      </c>
      <c r="H69" s="58">
        <f>SUMIF($E$4:$E69,$E69,$F$4:$F69)</f>
        <v>0</v>
      </c>
      <c r="I69" s="58">
        <f>SUMIF($E$4:$E69,$E69,$G$4:$G69)</f>
        <v>11626.400168067226</v>
      </c>
      <c r="J69" s="58">
        <f t="shared" si="0"/>
        <v>11626.400168067226</v>
      </c>
      <c r="K69" s="58">
        <f t="shared" si="1"/>
        <v>0</v>
      </c>
      <c r="L69" s="57">
        <f>Grundbuch!J67</f>
        <v>0</v>
      </c>
    </row>
    <row r="70" spans="1:12" hidden="1" x14ac:dyDescent="0.2">
      <c r="A70" s="57">
        <f>IF(Grundbuch!C68&lt;&gt;"",Grundbuch!C68,"")</f>
        <v>42355</v>
      </c>
      <c r="B70" s="57">
        <f>IF(Grundbuch!D68&lt;&gt;"",Grundbuch!D68,"")</f>
        <v>26</v>
      </c>
      <c r="C70" s="57" t="str">
        <f>IF(Grundbuch!E68&lt;&gt;"",Grundbuch!E68,"")</f>
        <v>1005 / 2015</v>
      </c>
      <c r="D70" s="57" t="str">
        <f>IF(Grundbuch!F68&lt;&gt;"",Grundbuch!F68,"")</f>
        <v>Umsatzerlöse für Waren</v>
      </c>
      <c r="E70" s="57" t="str">
        <f>IF(Grundbuch!G68&lt;&gt;"",Grundbuch!G68,"")</f>
        <v>5100</v>
      </c>
      <c r="F70" s="58">
        <f>Grundbuch!H68</f>
        <v>0</v>
      </c>
      <c r="G70" s="58">
        <f>Grundbuch!I68</f>
        <v>10947.09</v>
      </c>
      <c r="H70" s="58">
        <f>SUMIF($E$4:$E70,$E70,$F$4:$F70)</f>
        <v>0</v>
      </c>
      <c r="I70" s="58">
        <f>SUMIF($E$4:$E70,$E70,$G$4:$G70)</f>
        <v>61191.519831932776</v>
      </c>
      <c r="J70" s="58">
        <f t="shared" ref="J70:J133" si="2">IF(I70&gt;H70,I70-H70,0)</f>
        <v>61191.519831932776</v>
      </c>
      <c r="K70" s="58">
        <f t="shared" ref="K70:K133" si="3">IF(H70&gt;I70,H70-I70,0)</f>
        <v>0</v>
      </c>
      <c r="L70" s="57">
        <f>Grundbuch!J68</f>
        <v>0</v>
      </c>
    </row>
    <row r="71" spans="1:12" hidden="1" x14ac:dyDescent="0.2">
      <c r="A71" s="57">
        <f>IF(Grundbuch!C69&lt;&gt;"",Grundbuch!C69,"")</f>
        <v>42355</v>
      </c>
      <c r="B71" s="57">
        <f>IF(Grundbuch!D69&lt;&gt;"",Grundbuch!D69,"")</f>
        <v>37</v>
      </c>
      <c r="C71" s="57" t="str">
        <f>IF(Grundbuch!E69&lt;&gt;"",Grundbuch!E69,"")</f>
        <v>1005 / 2015</v>
      </c>
      <c r="D71" s="57" t="str">
        <f>IF(Grundbuch!F69&lt;&gt;"",Grundbuch!F69,"")</f>
        <v>Sparkasse Aachen</v>
      </c>
      <c r="E71" s="57" t="str">
        <f>IF(Grundbuch!G69&lt;&gt;"",Grundbuch!G69,"")</f>
        <v>2800</v>
      </c>
      <c r="F71" s="58">
        <f>Grundbuch!H69</f>
        <v>13027.04</v>
      </c>
      <c r="G71" s="58">
        <f>Grundbuch!I69</f>
        <v>0</v>
      </c>
      <c r="H71" s="58">
        <f>SUMIF($E$4:$E71,$E71,$F$4:$F71)</f>
        <v>530726.57999999996</v>
      </c>
      <c r="I71" s="58">
        <f>SUMIF($E$4:$E71,$E71,$G$4:$G71)</f>
        <v>6110.63</v>
      </c>
      <c r="J71" s="58">
        <f t="shared" si="2"/>
        <v>0</v>
      </c>
      <c r="K71" s="58">
        <f t="shared" si="3"/>
        <v>524615.94999999995</v>
      </c>
      <c r="L71" s="57">
        <f>Grundbuch!J69</f>
        <v>0</v>
      </c>
    </row>
    <row r="72" spans="1:12" hidden="1" x14ac:dyDescent="0.2">
      <c r="A72" s="57">
        <f>IF(Grundbuch!C70&lt;&gt;"",Grundbuch!C70,"")</f>
        <v>42355</v>
      </c>
      <c r="B72" s="57">
        <f>IF(Grundbuch!D70&lt;&gt;"",Grundbuch!D70,"")</f>
        <v>37</v>
      </c>
      <c r="C72" s="57" t="str">
        <f>IF(Grundbuch!E70&lt;&gt;"",Grundbuch!E70,"")</f>
        <v>1005 / 2015</v>
      </c>
      <c r="D72" s="57" t="str">
        <f>IF(Grundbuch!F70&lt;&gt;"",Grundbuch!F70,"")</f>
        <v>Forderungen aus LuL</v>
      </c>
      <c r="E72" s="57" t="str">
        <f>IF(Grundbuch!G70&lt;&gt;"",Grundbuch!G70,"")</f>
        <v>2400</v>
      </c>
      <c r="F72" s="58">
        <f>Grundbuch!H70</f>
        <v>0</v>
      </c>
      <c r="G72" s="58">
        <f>Grundbuch!I70</f>
        <v>13027.04</v>
      </c>
      <c r="H72" s="58">
        <f>SUMIF($E$4:$E72,$E72,$F$4:$F72)</f>
        <v>72817.920000000013</v>
      </c>
      <c r="I72" s="58">
        <f>SUMIF($E$4:$E72,$E72,$G$4:$G72)</f>
        <v>72817.920000000013</v>
      </c>
      <c r="J72" s="58">
        <f t="shared" si="2"/>
        <v>0</v>
      </c>
      <c r="K72" s="58">
        <f t="shared" si="3"/>
        <v>0</v>
      </c>
      <c r="L72" s="57">
        <f>Grundbuch!J70</f>
        <v>0</v>
      </c>
    </row>
    <row r="73" spans="1:12" hidden="1" x14ac:dyDescent="0.2">
      <c r="A73" s="57">
        <f>IF(Grundbuch!C71&lt;&gt;"",Grundbuch!C71,"")</f>
        <v>42355</v>
      </c>
      <c r="B73" s="57">
        <f>IF(Grundbuch!D71&lt;&gt;"",Grundbuch!D71,"")</f>
        <v>37</v>
      </c>
      <c r="C73" s="57" t="str">
        <f>IF(Grundbuch!E71&lt;&gt;"",Grundbuch!E71,"")</f>
        <v>1005 / 2015</v>
      </c>
      <c r="D73" s="57" t="str">
        <f>IF(Grundbuch!F71&lt;&gt;"",Grundbuch!F71,"")</f>
        <v/>
      </c>
      <c r="E73" s="57" t="str">
        <f>IF(Grundbuch!G71&lt;&gt;"",Grundbuch!G71,"")</f>
        <v/>
      </c>
      <c r="F73" s="58">
        <f>Grundbuch!H71</f>
        <v>0</v>
      </c>
      <c r="G73" s="58">
        <f>Grundbuch!I71</f>
        <v>0</v>
      </c>
      <c r="H73" s="58">
        <f>SUMIF($E$4:$E73,$E73,$F$4:$F73)</f>
        <v>0</v>
      </c>
      <c r="I73" s="58">
        <f>SUMIF($E$4:$E73,$E73,$G$4:$G73)</f>
        <v>0</v>
      </c>
      <c r="J73" s="58">
        <f t="shared" si="2"/>
        <v>0</v>
      </c>
      <c r="K73" s="58">
        <f t="shared" si="3"/>
        <v>0</v>
      </c>
      <c r="L73" s="57">
        <f>Grundbuch!J71</f>
        <v>0</v>
      </c>
    </row>
    <row r="74" spans="1:12" hidden="1" x14ac:dyDescent="0.2">
      <c r="A74" s="57">
        <f>IF(Grundbuch!C72&lt;&gt;"",Grundbuch!C72,"")</f>
        <v>42383</v>
      </c>
      <c r="B74" s="57">
        <f>IF(Grundbuch!D72&lt;&gt;"",Grundbuch!D72,"")</f>
        <v>51</v>
      </c>
      <c r="C74" s="57" t="str">
        <f>IF(Grundbuch!E72&lt;&gt;"",Grundbuch!E72,"")</f>
        <v>1006 / 2015</v>
      </c>
      <c r="D74" s="57" t="str">
        <f>IF(Grundbuch!F72&lt;&gt;"",Grundbuch!F72,"")</f>
        <v>Forderungen aus LuL</v>
      </c>
      <c r="E74" s="57" t="str">
        <f>IF(Grundbuch!G72&lt;&gt;"",Grundbuch!G72,"")</f>
        <v>2400</v>
      </c>
      <c r="F74" s="58">
        <f>Grundbuch!H72</f>
        <v>8846.9500000000007</v>
      </c>
      <c r="G74" s="58">
        <f>Grundbuch!I72</f>
        <v>0</v>
      </c>
      <c r="H74" s="58">
        <f>SUMIF($E$4:$E74,$E74,$F$4:$F74)</f>
        <v>81664.87000000001</v>
      </c>
      <c r="I74" s="58">
        <f>SUMIF($E$4:$E74,$E74,$G$4:$G74)</f>
        <v>72817.920000000013</v>
      </c>
      <c r="J74" s="58">
        <f t="shared" si="2"/>
        <v>0</v>
      </c>
      <c r="K74" s="58">
        <f t="shared" si="3"/>
        <v>8846.9499999999971</v>
      </c>
      <c r="L74" s="57">
        <f>Grundbuch!J72</f>
        <v>0</v>
      </c>
    </row>
    <row r="75" spans="1:12" hidden="1" x14ac:dyDescent="0.2">
      <c r="A75" s="57">
        <f>IF(Grundbuch!C73&lt;&gt;"",Grundbuch!C73,"")</f>
        <v>42383</v>
      </c>
      <c r="B75" s="57">
        <f>IF(Grundbuch!D73&lt;&gt;"",Grundbuch!D73,"")</f>
        <v>51</v>
      </c>
      <c r="C75" s="57" t="str">
        <f>IF(Grundbuch!E73&lt;&gt;"",Grundbuch!E73,"")</f>
        <v>1006 / 2015</v>
      </c>
      <c r="D75" s="57" t="str">
        <f>IF(Grundbuch!F73&lt;&gt;"",Grundbuch!F73,"")</f>
        <v>Umsatzsteuer</v>
      </c>
      <c r="E75" s="57" t="str">
        <f>IF(Grundbuch!G73&lt;&gt;"",Grundbuch!G73,"")</f>
        <v>4800</v>
      </c>
      <c r="F75" s="58">
        <f>Grundbuch!H73</f>
        <v>0</v>
      </c>
      <c r="G75" s="58">
        <f>Grundbuch!I73</f>
        <v>1412.54</v>
      </c>
      <c r="H75" s="58">
        <f>SUMIF($E$4:$E75,$E75,$F$4:$F75)</f>
        <v>0</v>
      </c>
      <c r="I75" s="58">
        <f>SUMIF($E$4:$E75,$E75,$G$4:$G75)</f>
        <v>13038.940168067227</v>
      </c>
      <c r="J75" s="58">
        <f t="shared" si="2"/>
        <v>13038.940168067227</v>
      </c>
      <c r="K75" s="58">
        <f t="shared" si="3"/>
        <v>0</v>
      </c>
      <c r="L75" s="57">
        <f>Grundbuch!J73</f>
        <v>0</v>
      </c>
    </row>
    <row r="76" spans="1:12" hidden="1" x14ac:dyDescent="0.2">
      <c r="A76" s="57">
        <f>IF(Grundbuch!C74&lt;&gt;"",Grundbuch!C74,"")</f>
        <v>42383</v>
      </c>
      <c r="B76" s="57">
        <f>IF(Grundbuch!D74&lt;&gt;"",Grundbuch!D74,"")</f>
        <v>51</v>
      </c>
      <c r="C76" s="57" t="str">
        <f>IF(Grundbuch!E74&lt;&gt;"",Grundbuch!E74,"")</f>
        <v>1006 / 2015</v>
      </c>
      <c r="D76" s="57" t="str">
        <f>IF(Grundbuch!F74&lt;&gt;"",Grundbuch!F74,"")</f>
        <v>Umsatzerlöse für Waren</v>
      </c>
      <c r="E76" s="57" t="str">
        <f>IF(Grundbuch!G74&lt;&gt;"",Grundbuch!G74,"")</f>
        <v>5100</v>
      </c>
      <c r="F76" s="58">
        <f>Grundbuch!H74</f>
        <v>0</v>
      </c>
      <c r="G76" s="58">
        <f>Grundbuch!I74</f>
        <v>7434.41</v>
      </c>
      <c r="H76" s="58">
        <f>SUMIF($E$4:$E76,$E76,$F$4:$F76)</f>
        <v>0</v>
      </c>
      <c r="I76" s="58">
        <f>SUMIF($E$4:$E76,$E76,$G$4:$G76)</f>
        <v>68625.929831932779</v>
      </c>
      <c r="J76" s="58">
        <f t="shared" si="2"/>
        <v>68625.929831932779</v>
      </c>
      <c r="K76" s="58">
        <f t="shared" si="3"/>
        <v>0</v>
      </c>
      <c r="L76" s="57">
        <f>Grundbuch!J74</f>
        <v>0</v>
      </c>
    </row>
    <row r="77" spans="1:12" hidden="1" x14ac:dyDescent="0.2">
      <c r="A77" s="57">
        <f>IF(Grundbuch!C75&lt;&gt;"",Grundbuch!C75,"")</f>
        <v>42383</v>
      </c>
      <c r="B77" s="57">
        <f>IF(Grundbuch!D75&lt;&gt;"",Grundbuch!D75,"")</f>
        <v>51</v>
      </c>
      <c r="C77" s="57" t="str">
        <f>IF(Grundbuch!E75&lt;&gt;"",Grundbuch!E75,"")</f>
        <v>1006 / 2015</v>
      </c>
      <c r="D77" s="57" t="str">
        <f>IF(Grundbuch!F75&lt;&gt;"",Grundbuch!F75,"")</f>
        <v>Sparkasse Aachen</v>
      </c>
      <c r="E77" s="57" t="str">
        <f>IF(Grundbuch!G75&lt;&gt;"",Grundbuch!G75,"")</f>
        <v>2800</v>
      </c>
      <c r="F77" s="58">
        <f>Grundbuch!H75</f>
        <v>8846.9500000000007</v>
      </c>
      <c r="G77" s="58">
        <f>Grundbuch!I75</f>
        <v>0</v>
      </c>
      <c r="H77" s="58">
        <f>SUMIF($E$4:$E77,$E77,$F$4:$F77)</f>
        <v>539573.52999999991</v>
      </c>
      <c r="I77" s="58">
        <f>SUMIF($E$4:$E77,$E77,$G$4:$G77)</f>
        <v>6110.63</v>
      </c>
      <c r="J77" s="58">
        <f t="shared" si="2"/>
        <v>0</v>
      </c>
      <c r="K77" s="58">
        <f t="shared" si="3"/>
        <v>533462.89999999991</v>
      </c>
      <c r="L77" s="57">
        <f>Grundbuch!J75</f>
        <v>0</v>
      </c>
    </row>
    <row r="78" spans="1:12" hidden="1" x14ac:dyDescent="0.2">
      <c r="A78" s="57">
        <f>IF(Grundbuch!C76&lt;&gt;"",Grundbuch!C76,"")</f>
        <v>42383</v>
      </c>
      <c r="B78" s="57">
        <f>IF(Grundbuch!D76&lt;&gt;"",Grundbuch!D76,"")</f>
        <v>51</v>
      </c>
      <c r="C78" s="57" t="str">
        <f>IF(Grundbuch!E76&lt;&gt;"",Grundbuch!E76,"")</f>
        <v>1006 / 2015</v>
      </c>
      <c r="D78" s="57" t="str">
        <f>IF(Grundbuch!F76&lt;&gt;"",Grundbuch!F76,"")</f>
        <v>Forderungen aus LuL</v>
      </c>
      <c r="E78" s="57" t="str">
        <f>IF(Grundbuch!G76&lt;&gt;"",Grundbuch!G76,"")</f>
        <v>2400</v>
      </c>
      <c r="F78" s="58">
        <f>Grundbuch!H76</f>
        <v>0</v>
      </c>
      <c r="G78" s="58">
        <f>Grundbuch!I76</f>
        <v>8846.9500000000007</v>
      </c>
      <c r="H78" s="58">
        <f>SUMIF($E$4:$E78,$E78,$F$4:$F78)</f>
        <v>81664.87000000001</v>
      </c>
      <c r="I78" s="58">
        <f>SUMIF($E$4:$E78,$E78,$G$4:$G78)</f>
        <v>81664.87000000001</v>
      </c>
      <c r="J78" s="58">
        <f t="shared" si="2"/>
        <v>0</v>
      </c>
      <c r="K78" s="58">
        <f t="shared" si="3"/>
        <v>0</v>
      </c>
      <c r="L78" s="57">
        <f>Grundbuch!J76</f>
        <v>0</v>
      </c>
    </row>
    <row r="79" spans="1:12" hidden="1" x14ac:dyDescent="0.2">
      <c r="A79" s="57">
        <f>IF(Grundbuch!C77&lt;&gt;"",Grundbuch!C77,"")</f>
        <v>42383</v>
      </c>
      <c r="B79" s="57">
        <f>IF(Grundbuch!D77&lt;&gt;"",Grundbuch!D77,"")</f>
        <v>51</v>
      </c>
      <c r="C79" s="57" t="str">
        <f>IF(Grundbuch!E77&lt;&gt;"",Grundbuch!E77,"")</f>
        <v>1006 / 2015</v>
      </c>
      <c r="D79" s="57" t="str">
        <f>IF(Grundbuch!F77&lt;&gt;"",Grundbuch!F77,"")</f>
        <v/>
      </c>
      <c r="E79" s="57" t="str">
        <f>IF(Grundbuch!G77&lt;&gt;"",Grundbuch!G77,"")</f>
        <v/>
      </c>
      <c r="F79" s="58">
        <f>Grundbuch!H77</f>
        <v>0</v>
      </c>
      <c r="G79" s="58">
        <f>Grundbuch!I77</f>
        <v>0</v>
      </c>
      <c r="H79" s="58">
        <f>SUMIF($E$4:$E79,$E79,$F$4:$F79)</f>
        <v>0</v>
      </c>
      <c r="I79" s="58">
        <f>SUMIF($E$4:$E79,$E79,$G$4:$G79)</f>
        <v>0</v>
      </c>
      <c r="J79" s="58">
        <f t="shared" si="2"/>
        <v>0</v>
      </c>
      <c r="K79" s="58">
        <f t="shared" si="3"/>
        <v>0</v>
      </c>
      <c r="L79" s="57">
        <f>Grundbuch!J77</f>
        <v>0</v>
      </c>
    </row>
    <row r="80" spans="1:12" hidden="1" x14ac:dyDescent="0.2">
      <c r="A80" s="57">
        <f>IF(Grundbuch!C78&lt;&gt;"",Grundbuch!C78,"")</f>
        <v>42383</v>
      </c>
      <c r="B80" s="57">
        <f>IF(Grundbuch!D78&lt;&gt;"",Grundbuch!D78,"")</f>
        <v>50</v>
      </c>
      <c r="C80" s="57" t="str">
        <f>IF(Grundbuch!E78&lt;&gt;"",Grundbuch!E78,"")</f>
        <v>0002 / 2016</v>
      </c>
      <c r="D80" s="57" t="str">
        <f>IF(Grundbuch!F78&lt;&gt;"",Grundbuch!F78,"")</f>
        <v>Forderungen aus LuL</v>
      </c>
      <c r="E80" s="57" t="str">
        <f>IF(Grundbuch!G78&lt;&gt;"",Grundbuch!G78,"")</f>
        <v>2400</v>
      </c>
      <c r="F80" s="58">
        <f>Grundbuch!H78</f>
        <v>13339.14</v>
      </c>
      <c r="G80" s="58">
        <f>Grundbuch!I78</f>
        <v>0</v>
      </c>
      <c r="H80" s="58">
        <f>SUMIF($E$4:$E80,$E80,$F$4:$F80)</f>
        <v>95004.010000000009</v>
      </c>
      <c r="I80" s="58">
        <f>SUMIF($E$4:$E80,$E80,$G$4:$G80)</f>
        <v>81664.87000000001</v>
      </c>
      <c r="J80" s="58">
        <f t="shared" si="2"/>
        <v>0</v>
      </c>
      <c r="K80" s="58">
        <f t="shared" si="3"/>
        <v>13339.14</v>
      </c>
      <c r="L80" s="57">
        <f>Grundbuch!J78</f>
        <v>0</v>
      </c>
    </row>
    <row r="81" spans="1:12" hidden="1" x14ac:dyDescent="0.2">
      <c r="A81" s="57">
        <f>IF(Grundbuch!C79&lt;&gt;"",Grundbuch!C79,"")</f>
        <v>42383</v>
      </c>
      <c r="B81" s="57">
        <f>IF(Grundbuch!D79&lt;&gt;"",Grundbuch!D79,"")</f>
        <v>50</v>
      </c>
      <c r="C81" s="57" t="str">
        <f>IF(Grundbuch!E79&lt;&gt;"",Grundbuch!E79,"")</f>
        <v>0002 / 2016</v>
      </c>
      <c r="D81" s="57" t="str">
        <f>IF(Grundbuch!F79&lt;&gt;"",Grundbuch!F79,"")</f>
        <v>Umsatzsteuer</v>
      </c>
      <c r="E81" s="57" t="str">
        <f>IF(Grundbuch!G79&lt;&gt;"",Grundbuch!G79,"")</f>
        <v>4800</v>
      </c>
      <c r="F81" s="58">
        <f>Grundbuch!H79</f>
        <v>0</v>
      </c>
      <c r="G81" s="58">
        <f>Grundbuch!I79</f>
        <v>2129.7800000000002</v>
      </c>
      <c r="H81" s="58">
        <f>SUMIF($E$4:$E81,$E81,$F$4:$F81)</f>
        <v>0</v>
      </c>
      <c r="I81" s="58">
        <f>SUMIF($E$4:$E81,$E81,$G$4:$G81)</f>
        <v>15168.720168067228</v>
      </c>
      <c r="J81" s="58">
        <f t="shared" si="2"/>
        <v>15168.720168067228</v>
      </c>
      <c r="K81" s="58">
        <f t="shared" si="3"/>
        <v>0</v>
      </c>
      <c r="L81" s="57">
        <f>Grundbuch!J79</f>
        <v>0</v>
      </c>
    </row>
    <row r="82" spans="1:12" hidden="1" x14ac:dyDescent="0.2">
      <c r="A82" s="57">
        <f>IF(Grundbuch!C80&lt;&gt;"",Grundbuch!C80,"")</f>
        <v>42383</v>
      </c>
      <c r="B82" s="57">
        <f>IF(Grundbuch!D80&lt;&gt;"",Grundbuch!D80,"")</f>
        <v>50</v>
      </c>
      <c r="C82" s="57" t="str">
        <f>IF(Grundbuch!E80&lt;&gt;"",Grundbuch!E80,"")</f>
        <v>0002 / 2016</v>
      </c>
      <c r="D82" s="57" t="str">
        <f>IF(Grundbuch!F80&lt;&gt;"",Grundbuch!F80,"")</f>
        <v>Umsatzerlöse für Waren</v>
      </c>
      <c r="E82" s="57" t="str">
        <f>IF(Grundbuch!G80&lt;&gt;"",Grundbuch!G80,"")</f>
        <v>5100</v>
      </c>
      <c r="F82" s="58">
        <f>Grundbuch!H80</f>
        <v>0</v>
      </c>
      <c r="G82" s="58">
        <f>Grundbuch!I80</f>
        <v>11209.36</v>
      </c>
      <c r="H82" s="58">
        <f>SUMIF($E$4:$E82,$E82,$F$4:$F82)</f>
        <v>0</v>
      </c>
      <c r="I82" s="58">
        <f>SUMIF($E$4:$E82,$E82,$G$4:$G82)</f>
        <v>79835.28983193278</v>
      </c>
      <c r="J82" s="58">
        <f t="shared" si="2"/>
        <v>79835.28983193278</v>
      </c>
      <c r="K82" s="58">
        <f t="shared" si="3"/>
        <v>0</v>
      </c>
      <c r="L82" s="57">
        <f>Grundbuch!J80</f>
        <v>0</v>
      </c>
    </row>
    <row r="83" spans="1:12" hidden="1" x14ac:dyDescent="0.2">
      <c r="A83" s="57">
        <f>IF(Grundbuch!C81&lt;&gt;"",Grundbuch!C81,"")</f>
        <v>42383</v>
      </c>
      <c r="B83" s="57">
        <f>IF(Grundbuch!D81&lt;&gt;"",Grundbuch!D81,"")</f>
        <v>50</v>
      </c>
      <c r="C83" s="57" t="str">
        <f>IF(Grundbuch!E81&lt;&gt;"",Grundbuch!E81,"")</f>
        <v>0002 / 2016</v>
      </c>
      <c r="D83" s="57" t="str">
        <f>IF(Grundbuch!F81&lt;&gt;"",Grundbuch!F81,"")</f>
        <v>Sparkasse Aachen</v>
      </c>
      <c r="E83" s="57" t="str">
        <f>IF(Grundbuch!G81&lt;&gt;"",Grundbuch!G81,"")</f>
        <v>2800</v>
      </c>
      <c r="F83" s="58">
        <f>Grundbuch!H81</f>
        <v>13339.14</v>
      </c>
      <c r="G83" s="58">
        <f>Grundbuch!I81</f>
        <v>0</v>
      </c>
      <c r="H83" s="58">
        <f>SUMIF($E$4:$E83,$E83,$F$4:$F83)</f>
        <v>552912.66999999993</v>
      </c>
      <c r="I83" s="58">
        <f>SUMIF($E$4:$E83,$E83,$G$4:$G83)</f>
        <v>6110.63</v>
      </c>
      <c r="J83" s="58">
        <f t="shared" si="2"/>
        <v>0</v>
      </c>
      <c r="K83" s="58">
        <f t="shared" si="3"/>
        <v>546802.03999999992</v>
      </c>
      <c r="L83" s="57">
        <f>Grundbuch!J81</f>
        <v>0</v>
      </c>
    </row>
    <row r="84" spans="1:12" hidden="1" x14ac:dyDescent="0.2">
      <c r="A84" s="57">
        <f>IF(Grundbuch!C82&lt;&gt;"",Grundbuch!C82,"")</f>
        <v>42383</v>
      </c>
      <c r="B84" s="57">
        <f>IF(Grundbuch!D82&lt;&gt;"",Grundbuch!D82,"")</f>
        <v>50</v>
      </c>
      <c r="C84" s="57" t="str">
        <f>IF(Grundbuch!E82&lt;&gt;"",Grundbuch!E82,"")</f>
        <v>0002 / 2016</v>
      </c>
      <c r="D84" s="57" t="str">
        <f>IF(Grundbuch!F82&lt;&gt;"",Grundbuch!F82,"")</f>
        <v>Forderungen aus LuL</v>
      </c>
      <c r="E84" s="57" t="str">
        <f>IF(Grundbuch!G82&lt;&gt;"",Grundbuch!G82,"")</f>
        <v>2400</v>
      </c>
      <c r="F84" s="58">
        <f>Grundbuch!H82</f>
        <v>0</v>
      </c>
      <c r="G84" s="58">
        <f>Grundbuch!I82</f>
        <v>13339.14</v>
      </c>
      <c r="H84" s="58">
        <f>SUMIF($E$4:$E84,$E84,$F$4:$F84)</f>
        <v>95004.010000000009</v>
      </c>
      <c r="I84" s="58">
        <f>SUMIF($E$4:$E84,$E84,$G$4:$G84)</f>
        <v>95004.010000000009</v>
      </c>
      <c r="J84" s="58">
        <f t="shared" si="2"/>
        <v>0</v>
      </c>
      <c r="K84" s="58">
        <f t="shared" si="3"/>
        <v>0</v>
      </c>
      <c r="L84" s="57">
        <f>Grundbuch!J82</f>
        <v>0</v>
      </c>
    </row>
    <row r="85" spans="1:12" hidden="1" x14ac:dyDescent="0.2">
      <c r="A85" s="57">
        <f>IF(Grundbuch!C83&lt;&gt;"",Grundbuch!C83,"")</f>
        <v>42383</v>
      </c>
      <c r="B85" s="57">
        <f>IF(Grundbuch!D83&lt;&gt;"",Grundbuch!D83,"")</f>
        <v>50</v>
      </c>
      <c r="C85" s="57" t="str">
        <f>IF(Grundbuch!E83&lt;&gt;"",Grundbuch!E83,"")</f>
        <v>0002 / 2016</v>
      </c>
      <c r="D85" s="57" t="str">
        <f>IF(Grundbuch!F83&lt;&gt;"",Grundbuch!F83,"")</f>
        <v/>
      </c>
      <c r="E85" s="57" t="str">
        <f>IF(Grundbuch!G83&lt;&gt;"",Grundbuch!G83,"")</f>
        <v/>
      </c>
      <c r="F85" s="58">
        <f>Grundbuch!H83</f>
        <v>0</v>
      </c>
      <c r="G85" s="58">
        <f>Grundbuch!I83</f>
        <v>0</v>
      </c>
      <c r="H85" s="58">
        <f>SUMIF($E$4:$E85,$E85,$F$4:$F85)</f>
        <v>0</v>
      </c>
      <c r="I85" s="58">
        <f>SUMIF($E$4:$E85,$E85,$G$4:$G85)</f>
        <v>0</v>
      </c>
      <c r="J85" s="58">
        <f t="shared" si="2"/>
        <v>0</v>
      </c>
      <c r="K85" s="58">
        <f t="shared" si="3"/>
        <v>0</v>
      </c>
      <c r="L85" s="57">
        <f>Grundbuch!J83</f>
        <v>0</v>
      </c>
    </row>
    <row r="86" spans="1:12" hidden="1" x14ac:dyDescent="0.2">
      <c r="A86" s="57">
        <f>IF(Grundbuch!C84&lt;&gt;"",Grundbuch!C84,"")</f>
        <v>42383</v>
      </c>
      <c r="B86" s="57">
        <f>IF(Grundbuch!D84&lt;&gt;"",Grundbuch!D84,"")</f>
        <v>52</v>
      </c>
      <c r="C86" s="57" t="str">
        <f>IF(Grundbuch!E84&lt;&gt;"",Grundbuch!E84,"")</f>
        <v>BDM 3 / 2016</v>
      </c>
      <c r="D86" s="57" t="str">
        <f>IF(Grundbuch!F84&lt;&gt;"",Grundbuch!F84,"")</f>
        <v>Warenbestand</v>
      </c>
      <c r="E86" s="57" t="str">
        <f>IF(Grundbuch!G84&lt;&gt;"",Grundbuch!G84,"")</f>
        <v>2280</v>
      </c>
      <c r="F86" s="58">
        <f>Grundbuch!H84</f>
        <v>5095.8</v>
      </c>
      <c r="G86" s="58">
        <f>Grundbuch!I84</f>
        <v>0</v>
      </c>
      <c r="H86" s="58">
        <f>SUMIF($E$4:$E86,$E86,$F$4:$F86)</f>
        <v>2148706.433193278</v>
      </c>
      <c r="I86" s="58">
        <f>SUMIF($E$4:$E86,$E86,$G$4:$G86)</f>
        <v>0</v>
      </c>
      <c r="J86" s="58">
        <f t="shared" si="2"/>
        <v>0</v>
      </c>
      <c r="K86" s="58">
        <f t="shared" si="3"/>
        <v>2148706.433193278</v>
      </c>
      <c r="L86" s="57">
        <f>Grundbuch!J84</f>
        <v>0</v>
      </c>
    </row>
    <row r="87" spans="1:12" hidden="1" x14ac:dyDescent="0.2">
      <c r="A87" s="57">
        <f>IF(Grundbuch!C85&lt;&gt;"",Grundbuch!C85,"")</f>
        <v>42383</v>
      </c>
      <c r="B87" s="57">
        <f>IF(Grundbuch!D85&lt;&gt;"",Grundbuch!D85,"")</f>
        <v>52</v>
      </c>
      <c r="C87" s="57" t="str">
        <f>IF(Grundbuch!E85&lt;&gt;"",Grundbuch!E85,"")</f>
        <v>BDM 3 / 2016</v>
      </c>
      <c r="D87" s="57" t="str">
        <f>IF(Grundbuch!F85&lt;&gt;"",Grundbuch!F85,"")</f>
        <v>Vorsteuer</v>
      </c>
      <c r="E87" s="57" t="str">
        <f>IF(Grundbuch!G85&lt;&gt;"",Grundbuch!G85,"")</f>
        <v>2600</v>
      </c>
      <c r="F87" s="58">
        <f>Grundbuch!H85</f>
        <v>968.2</v>
      </c>
      <c r="G87" s="58">
        <f>Grundbuch!I85</f>
        <v>0</v>
      </c>
      <c r="H87" s="58">
        <f>SUMIF($E$4:$E87,$E87,$F$4:$F87)</f>
        <v>2408.946806722689</v>
      </c>
      <c r="I87" s="58">
        <f>SUMIF($E$4:$E87,$E87,$G$4:$G87)</f>
        <v>0</v>
      </c>
      <c r="J87" s="58">
        <f t="shared" si="2"/>
        <v>0</v>
      </c>
      <c r="K87" s="58">
        <f t="shared" si="3"/>
        <v>2408.946806722689</v>
      </c>
      <c r="L87" s="57">
        <f>Grundbuch!J85</f>
        <v>0</v>
      </c>
    </row>
    <row r="88" spans="1:12" hidden="1" x14ac:dyDescent="0.2">
      <c r="A88" s="57">
        <f>IF(Grundbuch!C86&lt;&gt;"",Grundbuch!C86,"")</f>
        <v>42383</v>
      </c>
      <c r="B88" s="57">
        <f>IF(Grundbuch!D86&lt;&gt;"",Grundbuch!D86,"")</f>
        <v>52</v>
      </c>
      <c r="C88" s="57" t="str">
        <f>IF(Grundbuch!E86&lt;&gt;"",Grundbuch!E86,"")</f>
        <v>BDM 3 / 2016</v>
      </c>
      <c r="D88" s="57" t="str">
        <f>IF(Grundbuch!F86&lt;&gt;"",Grundbuch!F86,"")</f>
        <v>Verbindlichkeiten aus LuL</v>
      </c>
      <c r="E88" s="57" t="str">
        <f>IF(Grundbuch!G86&lt;&gt;"",Grundbuch!G86,"")</f>
        <v>4400</v>
      </c>
      <c r="F88" s="58">
        <f>Grundbuch!H86</f>
        <v>0</v>
      </c>
      <c r="G88" s="58">
        <f>Grundbuch!I86</f>
        <v>6064</v>
      </c>
      <c r="H88" s="58">
        <f>SUMIF($E$4:$E88,$E88,$F$4:$F88)</f>
        <v>6110.63</v>
      </c>
      <c r="I88" s="58">
        <f>SUMIF($E$4:$E88,$E88,$G$4:$G88)</f>
        <v>13656.44</v>
      </c>
      <c r="J88" s="58">
        <f t="shared" si="2"/>
        <v>7545.81</v>
      </c>
      <c r="K88" s="58">
        <f t="shared" si="3"/>
        <v>0</v>
      </c>
      <c r="L88" s="57">
        <f>Grundbuch!J86</f>
        <v>0</v>
      </c>
    </row>
    <row r="89" spans="1:12" hidden="1" x14ac:dyDescent="0.2">
      <c r="A89" s="57">
        <f>IF(Grundbuch!C87&lt;&gt;"",Grundbuch!C87,"")</f>
        <v>42383</v>
      </c>
      <c r="B89" s="57">
        <f>IF(Grundbuch!D87&lt;&gt;"",Grundbuch!D87,"")</f>
        <v>52</v>
      </c>
      <c r="C89" s="57" t="str">
        <f>IF(Grundbuch!E87&lt;&gt;"",Grundbuch!E87,"")</f>
        <v>BDM 3 / 2016</v>
      </c>
      <c r="D89" s="57" t="str">
        <f>IF(Grundbuch!F87&lt;&gt;"",Grundbuch!F87,"")</f>
        <v>Verbindlichkeiten aus LuL</v>
      </c>
      <c r="E89" s="57" t="str">
        <f>IF(Grundbuch!G87&lt;&gt;"",Grundbuch!G87,"")</f>
        <v>4400</v>
      </c>
      <c r="F89" s="58">
        <f>Grundbuch!H87</f>
        <v>6064</v>
      </c>
      <c r="G89" s="58">
        <f>Grundbuch!I87</f>
        <v>0</v>
      </c>
      <c r="H89" s="58">
        <f>SUMIF($E$4:$E89,$E89,$F$4:$F89)</f>
        <v>12174.630000000001</v>
      </c>
      <c r="I89" s="58">
        <f>SUMIF($E$4:$E89,$E89,$G$4:$G89)</f>
        <v>13656.44</v>
      </c>
      <c r="J89" s="58">
        <f t="shared" si="2"/>
        <v>1481.8099999999995</v>
      </c>
      <c r="K89" s="58">
        <f t="shared" si="3"/>
        <v>0</v>
      </c>
      <c r="L89" s="57">
        <f>Grundbuch!J87</f>
        <v>0</v>
      </c>
    </row>
    <row r="90" spans="1:12" hidden="1" x14ac:dyDescent="0.2">
      <c r="A90" s="57">
        <f>IF(Grundbuch!C88&lt;&gt;"",Grundbuch!C88,"")</f>
        <v>42383</v>
      </c>
      <c r="B90" s="57">
        <f>IF(Grundbuch!D88&lt;&gt;"",Grundbuch!D88,"")</f>
        <v>52</v>
      </c>
      <c r="C90" s="57" t="str">
        <f>IF(Grundbuch!E88&lt;&gt;"",Grundbuch!E88,"")</f>
        <v>BDM 3 / 2016</v>
      </c>
      <c r="D90" s="57" t="str">
        <f>IF(Grundbuch!F88&lt;&gt;"",Grundbuch!F88,"")</f>
        <v>Sparkasse Aachen</v>
      </c>
      <c r="E90" s="57" t="str">
        <f>IF(Grundbuch!G88&lt;&gt;"",Grundbuch!G88,"")</f>
        <v>2800</v>
      </c>
      <c r="F90" s="58">
        <f>Grundbuch!H88</f>
        <v>0</v>
      </c>
      <c r="G90" s="58">
        <f>Grundbuch!I88</f>
        <v>6064</v>
      </c>
      <c r="H90" s="58">
        <f>SUMIF($E$4:$E90,$E90,$F$4:$F90)</f>
        <v>552912.66999999993</v>
      </c>
      <c r="I90" s="58">
        <f>SUMIF($E$4:$E90,$E90,$G$4:$G90)</f>
        <v>12174.630000000001</v>
      </c>
      <c r="J90" s="58">
        <f t="shared" si="2"/>
        <v>0</v>
      </c>
      <c r="K90" s="58">
        <f t="shared" si="3"/>
        <v>540738.03999999992</v>
      </c>
      <c r="L90" s="57">
        <f>Grundbuch!J88</f>
        <v>0</v>
      </c>
    </row>
    <row r="91" spans="1:12" hidden="1" x14ac:dyDescent="0.2">
      <c r="A91" s="57">
        <f>IF(Grundbuch!C89&lt;&gt;"",Grundbuch!C89,"")</f>
        <v>42383</v>
      </c>
      <c r="B91" s="57">
        <f>IF(Grundbuch!D89&lt;&gt;"",Grundbuch!D89,"")</f>
        <v>52</v>
      </c>
      <c r="C91" s="57" t="str">
        <f>IF(Grundbuch!E89&lt;&gt;"",Grundbuch!E89,"")</f>
        <v>BDM 3 / 2016</v>
      </c>
      <c r="D91" s="57" t="str">
        <f>IF(Grundbuch!F89&lt;&gt;"",Grundbuch!F89,"")</f>
        <v/>
      </c>
      <c r="E91" s="57" t="str">
        <f>IF(Grundbuch!G89&lt;&gt;"",Grundbuch!G89,"")</f>
        <v/>
      </c>
      <c r="F91" s="58">
        <f>Grundbuch!H89</f>
        <v>0</v>
      </c>
      <c r="G91" s="58">
        <f>Grundbuch!I89</f>
        <v>0</v>
      </c>
      <c r="H91" s="58">
        <f>SUMIF($E$4:$E91,$E91,$F$4:$F91)</f>
        <v>0</v>
      </c>
      <c r="I91" s="58">
        <f>SUMIF($E$4:$E91,$E91,$G$4:$G91)</f>
        <v>0</v>
      </c>
      <c r="J91" s="58">
        <f t="shared" si="2"/>
        <v>0</v>
      </c>
      <c r="K91" s="58">
        <f t="shared" si="3"/>
        <v>0</v>
      </c>
      <c r="L91" s="57">
        <f>Grundbuch!J89</f>
        <v>0</v>
      </c>
    </row>
    <row r="92" spans="1:12" hidden="1" x14ac:dyDescent="0.2">
      <c r="A92" s="57">
        <f>IF(Grundbuch!C90&lt;&gt;"",Grundbuch!C90,"")</f>
        <v>42383</v>
      </c>
      <c r="B92" s="57">
        <f>IF(Grundbuch!D90&lt;&gt;"",Grundbuch!D90,"")</f>
        <v>46</v>
      </c>
      <c r="C92" s="57" t="str">
        <f>IF(Grundbuch!E90&lt;&gt;"",Grundbuch!E90,"")</f>
        <v>BDM 2 / 2016</v>
      </c>
      <c r="D92" s="57" t="str">
        <f>IF(Grundbuch!F90&lt;&gt;"",Grundbuch!F90,"")</f>
        <v>Warenbestand</v>
      </c>
      <c r="E92" s="57" t="str">
        <f>IF(Grundbuch!G90&lt;&gt;"",Grundbuch!G90,"")</f>
        <v>2280</v>
      </c>
      <c r="F92" s="58">
        <f>Grundbuch!H90</f>
        <v>3567.06</v>
      </c>
      <c r="G92" s="58">
        <f>Grundbuch!I90</f>
        <v>0</v>
      </c>
      <c r="H92" s="58">
        <f>SUMIF($E$4:$E92,$E92,$F$4:$F92)</f>
        <v>2152273.4931932781</v>
      </c>
      <c r="I92" s="58">
        <f>SUMIF($E$4:$E92,$E92,$G$4:$G92)</f>
        <v>0</v>
      </c>
      <c r="J92" s="58">
        <f t="shared" si="2"/>
        <v>0</v>
      </c>
      <c r="K92" s="58">
        <f t="shared" si="3"/>
        <v>2152273.4931932781</v>
      </c>
      <c r="L92" s="57">
        <f>Grundbuch!J90</f>
        <v>0</v>
      </c>
    </row>
    <row r="93" spans="1:12" hidden="1" x14ac:dyDescent="0.2">
      <c r="A93" s="57">
        <f>IF(Grundbuch!C91&lt;&gt;"",Grundbuch!C91,"")</f>
        <v>42383</v>
      </c>
      <c r="B93" s="57">
        <f>IF(Grundbuch!D91&lt;&gt;"",Grundbuch!D91,"")</f>
        <v>46</v>
      </c>
      <c r="C93" s="57" t="str">
        <f>IF(Grundbuch!E91&lt;&gt;"",Grundbuch!E91,"")</f>
        <v>BDM 2 / 2016</v>
      </c>
      <c r="D93" s="57" t="str">
        <f>IF(Grundbuch!F91&lt;&gt;"",Grundbuch!F91,"")</f>
        <v>Vorsteuer</v>
      </c>
      <c r="E93" s="57" t="str">
        <f>IF(Grundbuch!G91&lt;&gt;"",Grundbuch!G91,"")</f>
        <v>2600</v>
      </c>
      <c r="F93" s="58">
        <f>Grundbuch!H91</f>
        <v>677.74</v>
      </c>
      <c r="G93" s="58">
        <f>Grundbuch!I91</f>
        <v>0</v>
      </c>
      <c r="H93" s="58">
        <f>SUMIF($E$4:$E93,$E93,$F$4:$F93)</f>
        <v>3086.6868067226887</v>
      </c>
      <c r="I93" s="58">
        <f>SUMIF($E$4:$E93,$E93,$G$4:$G93)</f>
        <v>0</v>
      </c>
      <c r="J93" s="58">
        <f t="shared" si="2"/>
        <v>0</v>
      </c>
      <c r="K93" s="58">
        <f t="shared" si="3"/>
        <v>3086.6868067226887</v>
      </c>
      <c r="L93" s="57">
        <f>Grundbuch!J91</f>
        <v>0</v>
      </c>
    </row>
    <row r="94" spans="1:12" hidden="1" x14ac:dyDescent="0.2">
      <c r="A94" s="57">
        <f>IF(Grundbuch!C92&lt;&gt;"",Grundbuch!C92,"")</f>
        <v>42383</v>
      </c>
      <c r="B94" s="57">
        <f>IF(Grundbuch!D92&lt;&gt;"",Grundbuch!D92,"")</f>
        <v>46</v>
      </c>
      <c r="C94" s="57" t="str">
        <f>IF(Grundbuch!E92&lt;&gt;"",Grundbuch!E92,"")</f>
        <v>BDM 2 / 2016</v>
      </c>
      <c r="D94" s="57" t="str">
        <f>IF(Grundbuch!F92&lt;&gt;"",Grundbuch!F92,"")</f>
        <v>Verbindlichkeiten aus LuL</v>
      </c>
      <c r="E94" s="57" t="str">
        <f>IF(Grundbuch!G92&lt;&gt;"",Grundbuch!G92,"")</f>
        <v>4400</v>
      </c>
      <c r="F94" s="58">
        <f>Grundbuch!H92</f>
        <v>0</v>
      </c>
      <c r="G94" s="58">
        <f>Grundbuch!I92</f>
        <v>4244.8</v>
      </c>
      <c r="H94" s="58">
        <f>SUMIF($E$4:$E94,$E94,$F$4:$F94)</f>
        <v>12174.630000000001</v>
      </c>
      <c r="I94" s="58">
        <f>SUMIF($E$4:$E94,$E94,$G$4:$G94)</f>
        <v>17901.240000000002</v>
      </c>
      <c r="J94" s="58">
        <f t="shared" si="2"/>
        <v>5726.6100000000006</v>
      </c>
      <c r="K94" s="58">
        <f t="shared" si="3"/>
        <v>0</v>
      </c>
      <c r="L94" s="57">
        <f>Grundbuch!J92</f>
        <v>0</v>
      </c>
    </row>
    <row r="95" spans="1:12" hidden="1" x14ac:dyDescent="0.2">
      <c r="A95" s="57">
        <f>IF(Grundbuch!C93&lt;&gt;"",Grundbuch!C93,"")</f>
        <v>42383</v>
      </c>
      <c r="B95" s="57">
        <f>IF(Grundbuch!D93&lt;&gt;"",Grundbuch!D93,"")</f>
        <v>46</v>
      </c>
      <c r="C95" s="57" t="str">
        <f>IF(Grundbuch!E93&lt;&gt;"",Grundbuch!E93,"")</f>
        <v>BDM 2 / 2016</v>
      </c>
      <c r="D95" s="57" t="str">
        <f>IF(Grundbuch!F93&lt;&gt;"",Grundbuch!F93,"")</f>
        <v>Verbindlichkeiten aus LuL</v>
      </c>
      <c r="E95" s="57" t="str">
        <f>IF(Grundbuch!G93&lt;&gt;"",Grundbuch!G93,"")</f>
        <v>4400</v>
      </c>
      <c r="F95" s="58">
        <f>Grundbuch!H93</f>
        <v>4244.8</v>
      </c>
      <c r="G95" s="58">
        <f>Grundbuch!I93</f>
        <v>0</v>
      </c>
      <c r="H95" s="58">
        <f>SUMIF($E$4:$E95,$E95,$F$4:$F95)</f>
        <v>16419.43</v>
      </c>
      <c r="I95" s="58">
        <f>SUMIF($E$4:$E95,$E95,$G$4:$G95)</f>
        <v>17901.240000000002</v>
      </c>
      <c r="J95" s="58">
        <f t="shared" si="2"/>
        <v>1481.8100000000013</v>
      </c>
      <c r="K95" s="58">
        <f t="shared" si="3"/>
        <v>0</v>
      </c>
      <c r="L95" s="57">
        <f>Grundbuch!J93</f>
        <v>0</v>
      </c>
    </row>
    <row r="96" spans="1:12" hidden="1" x14ac:dyDescent="0.2">
      <c r="A96" s="57">
        <f>IF(Grundbuch!C94&lt;&gt;"",Grundbuch!C94,"")</f>
        <v>42383</v>
      </c>
      <c r="B96" s="57">
        <f>IF(Grundbuch!D94&lt;&gt;"",Grundbuch!D94,"")</f>
        <v>46</v>
      </c>
      <c r="C96" s="57" t="str">
        <f>IF(Grundbuch!E94&lt;&gt;"",Grundbuch!E94,"")</f>
        <v>BDM 2 / 2016</v>
      </c>
      <c r="D96" s="57" t="str">
        <f>IF(Grundbuch!F94&lt;&gt;"",Grundbuch!F94,"")</f>
        <v>Sparkasse Aachen</v>
      </c>
      <c r="E96" s="57" t="str">
        <f>IF(Grundbuch!G94&lt;&gt;"",Grundbuch!G94,"")</f>
        <v>2800</v>
      </c>
      <c r="F96" s="58">
        <f>Grundbuch!H94</f>
        <v>0</v>
      </c>
      <c r="G96" s="58">
        <f>Grundbuch!I94</f>
        <v>4244.8</v>
      </c>
      <c r="H96" s="58">
        <f>SUMIF($E$4:$E96,$E96,$F$4:$F96)</f>
        <v>552912.66999999993</v>
      </c>
      <c r="I96" s="58">
        <f>SUMIF($E$4:$E96,$E96,$G$4:$G96)</f>
        <v>16419.43</v>
      </c>
      <c r="J96" s="58">
        <f t="shared" si="2"/>
        <v>0</v>
      </c>
      <c r="K96" s="58">
        <f t="shared" si="3"/>
        <v>536493.23999999987</v>
      </c>
      <c r="L96" s="57">
        <f>Grundbuch!J94</f>
        <v>0</v>
      </c>
    </row>
    <row r="97" spans="1:12" hidden="1" x14ac:dyDescent="0.2">
      <c r="A97" s="57">
        <f>IF(Grundbuch!C95&lt;&gt;"",Grundbuch!C95,"")</f>
        <v>42383</v>
      </c>
      <c r="B97" s="57">
        <f>IF(Grundbuch!D95&lt;&gt;"",Grundbuch!D95,"")</f>
        <v>46</v>
      </c>
      <c r="C97" s="57" t="str">
        <f>IF(Grundbuch!E95&lt;&gt;"",Grundbuch!E95,"")</f>
        <v>BDM 2 / 2016</v>
      </c>
      <c r="D97" s="57" t="str">
        <f>IF(Grundbuch!F95&lt;&gt;"",Grundbuch!F95,"")</f>
        <v/>
      </c>
      <c r="E97" s="57" t="str">
        <f>IF(Grundbuch!G95&lt;&gt;"",Grundbuch!G95,"")</f>
        <v/>
      </c>
      <c r="F97" s="58">
        <f>Grundbuch!H95</f>
        <v>0</v>
      </c>
      <c r="G97" s="58">
        <f>Grundbuch!I95</f>
        <v>0</v>
      </c>
      <c r="H97" s="58">
        <f>SUMIF($E$4:$E97,$E97,$F$4:$F97)</f>
        <v>0</v>
      </c>
      <c r="I97" s="58">
        <f>SUMIF($E$4:$E97,$E97,$G$4:$G97)</f>
        <v>0</v>
      </c>
      <c r="J97" s="58">
        <f t="shared" si="2"/>
        <v>0</v>
      </c>
      <c r="K97" s="58">
        <f t="shared" si="3"/>
        <v>0</v>
      </c>
      <c r="L97" s="57">
        <f>Grundbuch!J95</f>
        <v>0</v>
      </c>
    </row>
    <row r="98" spans="1:12" hidden="1" x14ac:dyDescent="0.2">
      <c r="A98" s="57">
        <f>IF(Grundbuch!C96&lt;&gt;"",Grundbuch!C96,"")</f>
        <v>42395</v>
      </c>
      <c r="B98" s="57">
        <f>IF(Grundbuch!D96&lt;&gt;"",Grundbuch!D96,"")</f>
        <v>60</v>
      </c>
      <c r="C98" s="57" t="str">
        <f>IF(Grundbuch!E96&lt;&gt;"",Grundbuch!E96,"")</f>
        <v>0002 / 2016</v>
      </c>
      <c r="D98" s="57" t="str">
        <f>IF(Grundbuch!F96&lt;&gt;"",Grundbuch!F96,"")</f>
        <v>Forderungen aus LuL</v>
      </c>
      <c r="E98" s="57" t="str">
        <f>IF(Grundbuch!G96&lt;&gt;"",Grundbuch!G96,"")</f>
        <v>2400</v>
      </c>
      <c r="F98" s="58">
        <f>Grundbuch!H96</f>
        <v>10109.06</v>
      </c>
      <c r="G98" s="58">
        <f>Grundbuch!I96</f>
        <v>0</v>
      </c>
      <c r="H98" s="58">
        <f>SUMIF($E$4:$E98,$E98,$F$4:$F98)</f>
        <v>105113.07</v>
      </c>
      <c r="I98" s="58">
        <f>SUMIF($E$4:$E98,$E98,$G$4:$G98)</f>
        <v>95004.010000000009</v>
      </c>
      <c r="J98" s="58">
        <f t="shared" si="2"/>
        <v>0</v>
      </c>
      <c r="K98" s="58">
        <f t="shared" si="3"/>
        <v>10109.059999999998</v>
      </c>
      <c r="L98" s="57">
        <f>Grundbuch!J96</f>
        <v>0</v>
      </c>
    </row>
    <row r="99" spans="1:12" hidden="1" x14ac:dyDescent="0.2">
      <c r="A99" s="57">
        <f>IF(Grundbuch!C97&lt;&gt;"",Grundbuch!C97,"")</f>
        <v>42395</v>
      </c>
      <c r="B99" s="57">
        <f>IF(Grundbuch!D97&lt;&gt;"",Grundbuch!D97,"")</f>
        <v>60</v>
      </c>
      <c r="C99" s="57" t="str">
        <f>IF(Grundbuch!E97&lt;&gt;"",Grundbuch!E97,"")</f>
        <v>0002 / 2016</v>
      </c>
      <c r="D99" s="57" t="str">
        <f>IF(Grundbuch!F97&lt;&gt;"",Grundbuch!F97,"")</f>
        <v>Umsatzsteuer</v>
      </c>
      <c r="E99" s="57" t="str">
        <f>IF(Grundbuch!G97&lt;&gt;"",Grundbuch!G97,"")</f>
        <v>4800</v>
      </c>
      <c r="F99" s="58">
        <f>Grundbuch!H97</f>
        <v>0</v>
      </c>
      <c r="G99" s="58">
        <f>Grundbuch!I97</f>
        <v>1614.05</v>
      </c>
      <c r="H99" s="58">
        <f>SUMIF($E$4:$E99,$E99,$F$4:$F99)</f>
        <v>0</v>
      </c>
      <c r="I99" s="58">
        <f>SUMIF($E$4:$E99,$E99,$G$4:$G99)</f>
        <v>16782.770168067229</v>
      </c>
      <c r="J99" s="58">
        <f t="shared" si="2"/>
        <v>16782.770168067229</v>
      </c>
      <c r="K99" s="58">
        <f t="shared" si="3"/>
        <v>0</v>
      </c>
      <c r="L99" s="57">
        <f>Grundbuch!J97</f>
        <v>0</v>
      </c>
    </row>
    <row r="100" spans="1:12" hidden="1" x14ac:dyDescent="0.2">
      <c r="A100" s="57">
        <f>IF(Grundbuch!C98&lt;&gt;"",Grundbuch!C98,"")</f>
        <v>42395</v>
      </c>
      <c r="B100" s="57">
        <f>IF(Grundbuch!D98&lt;&gt;"",Grundbuch!D98,"")</f>
        <v>60</v>
      </c>
      <c r="C100" s="57" t="str">
        <f>IF(Grundbuch!E98&lt;&gt;"",Grundbuch!E98,"")</f>
        <v>0002 / 2016</v>
      </c>
      <c r="D100" s="57" t="str">
        <f>IF(Grundbuch!F98&lt;&gt;"",Grundbuch!F98,"")</f>
        <v>Umsatzerlöse für Waren</v>
      </c>
      <c r="E100" s="57" t="str">
        <f>IF(Grundbuch!G98&lt;&gt;"",Grundbuch!G98,"")</f>
        <v>5100</v>
      </c>
      <c r="F100" s="58">
        <f>Grundbuch!H98</f>
        <v>0</v>
      </c>
      <c r="G100" s="58">
        <f>Grundbuch!I98</f>
        <v>8495.01</v>
      </c>
      <c r="H100" s="58">
        <f>SUMIF($E$4:$E100,$E100,$F$4:$F100)</f>
        <v>0</v>
      </c>
      <c r="I100" s="58">
        <f>SUMIF($E$4:$E100,$E100,$G$4:$G100)</f>
        <v>88330.299831932774</v>
      </c>
      <c r="J100" s="58">
        <f t="shared" si="2"/>
        <v>88330.299831932774</v>
      </c>
      <c r="K100" s="58">
        <f t="shared" si="3"/>
        <v>0</v>
      </c>
      <c r="L100" s="57">
        <f>Grundbuch!J98</f>
        <v>0</v>
      </c>
    </row>
    <row r="101" spans="1:12" hidden="1" x14ac:dyDescent="0.2">
      <c r="A101" s="57">
        <f>IF(Grundbuch!C99&lt;&gt;"",Grundbuch!C99,"")</f>
        <v>42395</v>
      </c>
      <c r="B101" s="57">
        <f>IF(Grundbuch!D99&lt;&gt;"",Grundbuch!D99,"")</f>
        <v>61</v>
      </c>
      <c r="C101" s="57" t="str">
        <f>IF(Grundbuch!E99&lt;&gt;"",Grundbuch!E99,"")</f>
        <v>0002 / 2016</v>
      </c>
      <c r="D101" s="57" t="str">
        <f>IF(Grundbuch!F99&lt;&gt;"",Grundbuch!F99,"")</f>
        <v>Sparkasse Aachen</v>
      </c>
      <c r="E101" s="57" t="str">
        <f>IF(Grundbuch!G99&lt;&gt;"",Grundbuch!G99,"")</f>
        <v>2800</v>
      </c>
      <c r="F101" s="58">
        <f>Grundbuch!H99</f>
        <v>10109.06</v>
      </c>
      <c r="G101" s="58">
        <f>Grundbuch!I99</f>
        <v>0</v>
      </c>
      <c r="H101" s="58">
        <f>SUMIF($E$4:$E101,$E101,$F$4:$F101)</f>
        <v>563021.73</v>
      </c>
      <c r="I101" s="58">
        <f>SUMIF($E$4:$E101,$E101,$G$4:$G101)</f>
        <v>16419.43</v>
      </c>
      <c r="J101" s="58">
        <f t="shared" si="2"/>
        <v>0</v>
      </c>
      <c r="K101" s="58">
        <f t="shared" si="3"/>
        <v>546602.29999999993</v>
      </c>
      <c r="L101" s="57">
        <f>Grundbuch!J99</f>
        <v>0</v>
      </c>
    </row>
    <row r="102" spans="1:12" hidden="1" x14ac:dyDescent="0.2">
      <c r="A102" s="57">
        <f>IF(Grundbuch!C100&lt;&gt;"",Grundbuch!C100,"")</f>
        <v>42395</v>
      </c>
      <c r="B102" s="57">
        <f>IF(Grundbuch!D100&lt;&gt;"",Grundbuch!D100,"")</f>
        <v>61</v>
      </c>
      <c r="C102" s="57" t="str">
        <f>IF(Grundbuch!E100&lt;&gt;"",Grundbuch!E100,"")</f>
        <v>0002 / 2016</v>
      </c>
      <c r="D102" s="57" t="str">
        <f>IF(Grundbuch!F100&lt;&gt;"",Grundbuch!F100,"")</f>
        <v>Forderungen aus LuL</v>
      </c>
      <c r="E102" s="57" t="str">
        <f>IF(Grundbuch!G100&lt;&gt;"",Grundbuch!G100,"")</f>
        <v>2400</v>
      </c>
      <c r="F102" s="58">
        <f>Grundbuch!H100</f>
        <v>0</v>
      </c>
      <c r="G102" s="58">
        <f>Grundbuch!I100</f>
        <v>10109.06</v>
      </c>
      <c r="H102" s="58">
        <f>SUMIF($E$4:$E102,$E102,$F$4:$F102)</f>
        <v>105113.07</v>
      </c>
      <c r="I102" s="58">
        <f>SUMIF($E$4:$E102,$E102,$G$4:$G102)</f>
        <v>105113.07</v>
      </c>
      <c r="J102" s="58">
        <f t="shared" si="2"/>
        <v>0</v>
      </c>
      <c r="K102" s="58">
        <f t="shared" si="3"/>
        <v>0</v>
      </c>
      <c r="L102" s="57">
        <f>Grundbuch!J100</f>
        <v>0</v>
      </c>
    </row>
    <row r="103" spans="1:12" hidden="1" x14ac:dyDescent="0.2">
      <c r="A103" s="57">
        <f>IF(Grundbuch!C101&lt;&gt;"",Grundbuch!C101,"")</f>
        <v>42395</v>
      </c>
      <c r="B103" s="57">
        <f>IF(Grundbuch!D101&lt;&gt;"",Grundbuch!D101,"")</f>
        <v>61</v>
      </c>
      <c r="C103" s="57" t="str">
        <f>IF(Grundbuch!E101&lt;&gt;"",Grundbuch!E101,"")</f>
        <v>0002 / 2016</v>
      </c>
      <c r="D103" s="57" t="str">
        <f>IF(Grundbuch!F101&lt;&gt;"",Grundbuch!F101,"")</f>
        <v/>
      </c>
      <c r="E103" s="57" t="str">
        <f>IF(Grundbuch!G101&lt;&gt;"",Grundbuch!G101,"")</f>
        <v/>
      </c>
      <c r="F103" s="58">
        <f>Grundbuch!H101</f>
        <v>0</v>
      </c>
      <c r="G103" s="58">
        <f>Grundbuch!I101</f>
        <v>0</v>
      </c>
      <c r="H103" s="58">
        <f>SUMIF($E$4:$E103,$E103,$F$4:$F103)</f>
        <v>0</v>
      </c>
      <c r="I103" s="58">
        <f>SUMIF($E$4:$E103,$E103,$G$4:$G103)</f>
        <v>0</v>
      </c>
      <c r="J103" s="58">
        <f t="shared" si="2"/>
        <v>0</v>
      </c>
      <c r="K103" s="58">
        <f t="shared" si="3"/>
        <v>0</v>
      </c>
      <c r="L103" s="57">
        <f>Grundbuch!J101</f>
        <v>0</v>
      </c>
    </row>
    <row r="104" spans="1:12" hidden="1" x14ac:dyDescent="0.2">
      <c r="A104" s="57">
        <f>IF(Grundbuch!C102&lt;&gt;"",Grundbuch!C102,"")</f>
        <v>42396</v>
      </c>
      <c r="B104" s="57">
        <f>IF(Grundbuch!D102&lt;&gt;"",Grundbuch!D102,"")</f>
        <v>62</v>
      </c>
      <c r="C104" s="57" t="str">
        <f>IF(Grundbuch!E102&lt;&gt;"",Grundbuch!E102,"")</f>
        <v>0003 / 2016</v>
      </c>
      <c r="D104" s="57" t="str">
        <f>IF(Grundbuch!F102&lt;&gt;"",Grundbuch!F102,"")</f>
        <v>Forderungen aus LuL</v>
      </c>
      <c r="E104" s="57" t="str">
        <f>IF(Grundbuch!G102&lt;&gt;"",Grundbuch!G102,"")</f>
        <v>2400</v>
      </c>
      <c r="F104" s="58">
        <f>Grundbuch!H102</f>
        <v>41818.879999999997</v>
      </c>
      <c r="G104" s="58">
        <f>Grundbuch!I102</f>
        <v>0</v>
      </c>
      <c r="H104" s="58">
        <f>SUMIF($E$4:$E104,$E104,$F$4:$F104)</f>
        <v>146931.95000000001</v>
      </c>
      <c r="I104" s="58">
        <f>SUMIF($E$4:$E104,$E104,$G$4:$G104)</f>
        <v>105113.07</v>
      </c>
      <c r="J104" s="58">
        <f t="shared" si="2"/>
        <v>0</v>
      </c>
      <c r="K104" s="58">
        <f t="shared" si="3"/>
        <v>41818.880000000005</v>
      </c>
      <c r="L104" s="57">
        <f>Grundbuch!J102</f>
        <v>0</v>
      </c>
    </row>
    <row r="105" spans="1:12" hidden="1" x14ac:dyDescent="0.2">
      <c r="A105" s="57">
        <f>IF(Grundbuch!C103&lt;&gt;"",Grundbuch!C103,"")</f>
        <v>42396</v>
      </c>
      <c r="B105" s="57">
        <f>IF(Grundbuch!D103&lt;&gt;"",Grundbuch!D103,"")</f>
        <v>62</v>
      </c>
      <c r="C105" s="57" t="str">
        <f>IF(Grundbuch!E103&lt;&gt;"",Grundbuch!E103,"")</f>
        <v>0003 / 2016</v>
      </c>
      <c r="D105" s="57" t="str">
        <f>IF(Grundbuch!F103&lt;&gt;"",Grundbuch!F103,"")</f>
        <v>Umsatzsteuer</v>
      </c>
      <c r="E105" s="57" t="str">
        <f>IF(Grundbuch!G103&lt;&gt;"",Grundbuch!G103,"")</f>
        <v>4800</v>
      </c>
      <c r="F105" s="58">
        <f>Grundbuch!H103</f>
        <v>0</v>
      </c>
      <c r="G105" s="58">
        <f>Grundbuch!I103</f>
        <v>6676.96</v>
      </c>
      <c r="H105" s="58">
        <f>SUMIF($E$4:$E105,$E105,$F$4:$F105)</f>
        <v>0</v>
      </c>
      <c r="I105" s="58">
        <f>SUMIF($E$4:$E105,$E105,$G$4:$G105)</f>
        <v>23459.730168067228</v>
      </c>
      <c r="J105" s="58">
        <f t="shared" si="2"/>
        <v>23459.730168067228</v>
      </c>
      <c r="K105" s="58">
        <f t="shared" si="3"/>
        <v>0</v>
      </c>
      <c r="L105" s="57">
        <f>Grundbuch!J103</f>
        <v>0</v>
      </c>
    </row>
    <row r="106" spans="1:12" hidden="1" x14ac:dyDescent="0.2">
      <c r="A106" s="57">
        <f>IF(Grundbuch!C104&lt;&gt;"",Grundbuch!C104,"")</f>
        <v>42396</v>
      </c>
      <c r="B106" s="57">
        <f>IF(Grundbuch!D104&lt;&gt;"",Grundbuch!D104,"")</f>
        <v>62</v>
      </c>
      <c r="C106" s="57" t="str">
        <f>IF(Grundbuch!E104&lt;&gt;"",Grundbuch!E104,"")</f>
        <v>0003 / 2016</v>
      </c>
      <c r="D106" s="57" t="str">
        <f>IF(Grundbuch!F104&lt;&gt;"",Grundbuch!F104,"")</f>
        <v>Umsatzerlöse für Waren</v>
      </c>
      <c r="E106" s="57" t="str">
        <f>IF(Grundbuch!G104&lt;&gt;"",Grundbuch!G104,"")</f>
        <v>5100</v>
      </c>
      <c r="F106" s="58">
        <f>Grundbuch!H104</f>
        <v>0</v>
      </c>
      <c r="G106" s="58">
        <f>Grundbuch!I104</f>
        <v>35141.919999999998</v>
      </c>
      <c r="H106" s="58">
        <f>SUMIF($E$4:$E106,$E106,$F$4:$F106)</f>
        <v>0</v>
      </c>
      <c r="I106" s="58">
        <f>SUMIF($E$4:$E106,$E106,$G$4:$G106)</f>
        <v>123472.21983193277</v>
      </c>
      <c r="J106" s="58">
        <f t="shared" si="2"/>
        <v>123472.21983193277</v>
      </c>
      <c r="K106" s="58">
        <f t="shared" si="3"/>
        <v>0</v>
      </c>
      <c r="L106" s="57">
        <f>Grundbuch!J104</f>
        <v>0</v>
      </c>
    </row>
    <row r="107" spans="1:12" hidden="1" x14ac:dyDescent="0.2">
      <c r="A107" s="57">
        <f>IF(Grundbuch!C105&lt;&gt;"",Grundbuch!C105,"")</f>
        <v>42396</v>
      </c>
      <c r="B107" s="57">
        <f>IF(Grundbuch!D105&lt;&gt;"",Grundbuch!D105,"")</f>
        <v>72</v>
      </c>
      <c r="C107" s="57" t="str">
        <f>IF(Grundbuch!E105&lt;&gt;"",Grundbuch!E105,"")</f>
        <v>0003 / 2016</v>
      </c>
      <c r="D107" s="57" t="str">
        <f>IF(Grundbuch!F105&lt;&gt;"",Grundbuch!F105,"")</f>
        <v>Sparkasse Aachen</v>
      </c>
      <c r="E107" s="57" t="str">
        <f>IF(Grundbuch!G105&lt;&gt;"",Grundbuch!G105,"")</f>
        <v>2800</v>
      </c>
      <c r="F107" s="58">
        <f>Grundbuch!H105</f>
        <v>41818.879999999997</v>
      </c>
      <c r="G107" s="58">
        <f>Grundbuch!I105</f>
        <v>0</v>
      </c>
      <c r="H107" s="58">
        <f>SUMIF($E$4:$E107,$E107,$F$4:$F107)</f>
        <v>604840.61</v>
      </c>
      <c r="I107" s="58">
        <f>SUMIF($E$4:$E107,$E107,$G$4:$G107)</f>
        <v>16419.43</v>
      </c>
      <c r="J107" s="58">
        <f t="shared" si="2"/>
        <v>0</v>
      </c>
      <c r="K107" s="58">
        <f t="shared" si="3"/>
        <v>588421.17999999993</v>
      </c>
      <c r="L107" s="57">
        <f>Grundbuch!J105</f>
        <v>0</v>
      </c>
    </row>
    <row r="108" spans="1:12" hidden="1" x14ac:dyDescent="0.2">
      <c r="A108" s="57">
        <f>IF(Grundbuch!C106&lt;&gt;"",Grundbuch!C106,"")</f>
        <v>42396</v>
      </c>
      <c r="B108" s="57">
        <f>IF(Grundbuch!D106&lt;&gt;"",Grundbuch!D106,"")</f>
        <v>72</v>
      </c>
      <c r="C108" s="57" t="str">
        <f>IF(Grundbuch!E106&lt;&gt;"",Grundbuch!E106,"")</f>
        <v>0003 / 2016</v>
      </c>
      <c r="D108" s="57" t="str">
        <f>IF(Grundbuch!F106&lt;&gt;"",Grundbuch!F106,"")</f>
        <v>Forderungen aus LuL</v>
      </c>
      <c r="E108" s="57" t="str">
        <f>IF(Grundbuch!G106&lt;&gt;"",Grundbuch!G106,"")</f>
        <v>2400</v>
      </c>
      <c r="F108" s="58">
        <f>Grundbuch!H106</f>
        <v>0</v>
      </c>
      <c r="G108" s="58">
        <f>Grundbuch!I106</f>
        <v>41818.879999999997</v>
      </c>
      <c r="H108" s="58">
        <f>SUMIF($E$4:$E108,$E108,$F$4:$F108)</f>
        <v>146931.95000000001</v>
      </c>
      <c r="I108" s="58">
        <f>SUMIF($E$4:$E108,$E108,$G$4:$G108)</f>
        <v>146931.95000000001</v>
      </c>
      <c r="J108" s="58">
        <f t="shared" si="2"/>
        <v>0</v>
      </c>
      <c r="K108" s="58">
        <f t="shared" si="3"/>
        <v>0</v>
      </c>
      <c r="L108" s="57">
        <f>Grundbuch!J106</f>
        <v>0</v>
      </c>
    </row>
    <row r="109" spans="1:12" hidden="1" x14ac:dyDescent="0.2">
      <c r="A109" s="57">
        <f>IF(Grundbuch!C107&lt;&gt;"",Grundbuch!C107,"")</f>
        <v>42396</v>
      </c>
      <c r="B109" s="57">
        <f>IF(Grundbuch!D107&lt;&gt;"",Grundbuch!D107,"")</f>
        <v>72</v>
      </c>
      <c r="C109" s="57" t="str">
        <f>IF(Grundbuch!E107&lt;&gt;"",Grundbuch!E107,"")</f>
        <v>0003 / 2016</v>
      </c>
      <c r="D109" s="57" t="str">
        <f>IF(Grundbuch!F107&lt;&gt;"",Grundbuch!F107,"")</f>
        <v/>
      </c>
      <c r="E109" s="57" t="str">
        <f>IF(Grundbuch!G107&lt;&gt;"",Grundbuch!G107,"")</f>
        <v/>
      </c>
      <c r="F109" s="58">
        <f>Grundbuch!H107</f>
        <v>0</v>
      </c>
      <c r="G109" s="58">
        <f>Grundbuch!I107</f>
        <v>0</v>
      </c>
      <c r="H109" s="58">
        <f>SUMIF($E$4:$E109,$E109,$F$4:$F109)</f>
        <v>0</v>
      </c>
      <c r="I109" s="58">
        <f>SUMIF($E$4:$E109,$E109,$G$4:$G109)</f>
        <v>0</v>
      </c>
      <c r="J109" s="58">
        <f t="shared" si="2"/>
        <v>0</v>
      </c>
      <c r="K109" s="58">
        <f t="shared" si="3"/>
        <v>0</v>
      </c>
      <c r="L109" s="57">
        <f>Grundbuch!J107</f>
        <v>0</v>
      </c>
    </row>
    <row r="110" spans="1:12" hidden="1" x14ac:dyDescent="0.2">
      <c r="A110" s="57">
        <f>IF(Grundbuch!C108&lt;&gt;"",Grundbuch!C108,"")</f>
        <v>42403</v>
      </c>
      <c r="B110" s="57">
        <f>IF(Grundbuch!D108&lt;&gt;"",Grundbuch!D108,"")</f>
        <v>78</v>
      </c>
      <c r="C110" s="57" t="str">
        <f>IF(Grundbuch!E108&lt;&gt;"",Grundbuch!E108,"")</f>
        <v>BDM 4/ 2016</v>
      </c>
      <c r="D110" s="57" t="str">
        <f>IF(Grundbuch!F108&lt;&gt;"",Grundbuch!F108,"")</f>
        <v>Warenbestand</v>
      </c>
      <c r="E110" s="57" t="str">
        <f>IF(Grundbuch!G108&lt;&gt;"",Grundbuch!G108,"")</f>
        <v>2280</v>
      </c>
      <c r="F110" s="58">
        <f>Grundbuch!H108</f>
        <v>24116.89</v>
      </c>
      <c r="G110" s="58">
        <f>Grundbuch!I108</f>
        <v>0</v>
      </c>
      <c r="H110" s="58">
        <f>SUMIF($E$4:$E110,$E110,$F$4:$F110)</f>
        <v>2176390.3831932782</v>
      </c>
      <c r="I110" s="58">
        <f>SUMIF($E$4:$E110,$E110,$G$4:$G110)</f>
        <v>0</v>
      </c>
      <c r="J110" s="58">
        <f t="shared" si="2"/>
        <v>0</v>
      </c>
      <c r="K110" s="58">
        <f t="shared" si="3"/>
        <v>2176390.3831932782</v>
      </c>
      <c r="L110" s="57">
        <f>Grundbuch!J108</f>
        <v>0</v>
      </c>
    </row>
    <row r="111" spans="1:12" hidden="1" x14ac:dyDescent="0.2">
      <c r="A111" s="57">
        <f>IF(Grundbuch!C109&lt;&gt;"",Grundbuch!C109,"")</f>
        <v>42403</v>
      </c>
      <c r="B111" s="57">
        <f>IF(Grundbuch!D109&lt;&gt;"",Grundbuch!D109,"")</f>
        <v>78</v>
      </c>
      <c r="C111" s="57" t="str">
        <f>IF(Grundbuch!E109&lt;&gt;"",Grundbuch!E109,"")</f>
        <v>BDM 4/ 2016</v>
      </c>
      <c r="D111" s="57" t="str">
        <f>IF(Grundbuch!F109&lt;&gt;"",Grundbuch!F109,"")</f>
        <v>Vorsteuer</v>
      </c>
      <c r="E111" s="57" t="str">
        <f>IF(Grundbuch!G109&lt;&gt;"",Grundbuch!G109,"")</f>
        <v>2600</v>
      </c>
      <c r="F111" s="58">
        <f>Grundbuch!H109</f>
        <v>4582.21</v>
      </c>
      <c r="G111" s="58">
        <f>Grundbuch!I109</f>
        <v>0</v>
      </c>
      <c r="H111" s="58">
        <f>SUMIF($E$4:$E111,$E111,$F$4:$F111)</f>
        <v>7668.8968067226888</v>
      </c>
      <c r="I111" s="58">
        <f>SUMIF($E$4:$E111,$E111,$G$4:$G111)</f>
        <v>0</v>
      </c>
      <c r="J111" s="58">
        <f t="shared" si="2"/>
        <v>0</v>
      </c>
      <c r="K111" s="58">
        <f t="shared" si="3"/>
        <v>7668.8968067226888</v>
      </c>
      <c r="L111" s="57">
        <f>Grundbuch!J109</f>
        <v>0</v>
      </c>
    </row>
    <row r="112" spans="1:12" hidden="1" x14ac:dyDescent="0.2">
      <c r="A112" s="57">
        <f>IF(Grundbuch!C110&lt;&gt;"",Grundbuch!C110,"")</f>
        <v>42403</v>
      </c>
      <c r="B112" s="57">
        <f>IF(Grundbuch!D110&lt;&gt;"",Grundbuch!D110,"")</f>
        <v>78</v>
      </c>
      <c r="C112" s="57" t="str">
        <f>IF(Grundbuch!E110&lt;&gt;"",Grundbuch!E110,"")</f>
        <v>BDM 4 / 2016</v>
      </c>
      <c r="D112" s="57" t="str">
        <f>IF(Grundbuch!F110&lt;&gt;"",Grundbuch!F110,"")</f>
        <v>Verbindlichkeiten aus LuL</v>
      </c>
      <c r="E112" s="57" t="str">
        <f>IF(Grundbuch!G110&lt;&gt;"",Grundbuch!G110,"")</f>
        <v>4400</v>
      </c>
      <c r="F112" s="58">
        <f>Grundbuch!H110</f>
        <v>0</v>
      </c>
      <c r="G112" s="58">
        <f>Grundbuch!I110</f>
        <v>28699.1</v>
      </c>
      <c r="H112" s="58">
        <f>SUMIF($E$4:$E112,$E112,$F$4:$F112)</f>
        <v>16419.43</v>
      </c>
      <c r="I112" s="58">
        <f>SUMIF($E$4:$E112,$E112,$G$4:$G112)</f>
        <v>46600.34</v>
      </c>
      <c r="J112" s="58">
        <f t="shared" si="2"/>
        <v>30180.909999999996</v>
      </c>
      <c r="K112" s="58">
        <f t="shared" si="3"/>
        <v>0</v>
      </c>
      <c r="L112" s="57">
        <f>Grundbuch!J110</f>
        <v>0</v>
      </c>
    </row>
    <row r="113" spans="1:12" hidden="1" x14ac:dyDescent="0.2">
      <c r="A113" s="57">
        <f>IF(Grundbuch!C111&lt;&gt;"",Grundbuch!C111,"")</f>
        <v>42403</v>
      </c>
      <c r="B113" s="57">
        <f>IF(Grundbuch!D111&lt;&gt;"",Grundbuch!D111,"")</f>
        <v>78</v>
      </c>
      <c r="C113" s="57" t="str">
        <f>IF(Grundbuch!E111&lt;&gt;"",Grundbuch!E111,"")</f>
        <v>BDM 4 / 2016</v>
      </c>
      <c r="D113" s="57" t="str">
        <f>IF(Grundbuch!F111&lt;&gt;"",Grundbuch!F111,"")</f>
        <v>Verbindlichkeiten aus LuL</v>
      </c>
      <c r="E113" s="57" t="str">
        <f>IF(Grundbuch!G111&lt;&gt;"",Grundbuch!G111,"")</f>
        <v>4400</v>
      </c>
      <c r="F113" s="58">
        <f>Grundbuch!H111</f>
        <v>28699.1</v>
      </c>
      <c r="G113" s="58">
        <f>Grundbuch!I111</f>
        <v>0</v>
      </c>
      <c r="H113" s="58">
        <f>SUMIF($E$4:$E113,$E113,$F$4:$F113)</f>
        <v>45118.53</v>
      </c>
      <c r="I113" s="58">
        <f>SUMIF($E$4:$E113,$E113,$G$4:$G113)</f>
        <v>46600.34</v>
      </c>
      <c r="J113" s="58">
        <f t="shared" si="2"/>
        <v>1481.8099999999977</v>
      </c>
      <c r="K113" s="58">
        <f t="shared" si="3"/>
        <v>0</v>
      </c>
      <c r="L113" s="57">
        <f>Grundbuch!J111</f>
        <v>0</v>
      </c>
    </row>
    <row r="114" spans="1:12" hidden="1" x14ac:dyDescent="0.2">
      <c r="A114" s="57">
        <f>IF(Grundbuch!C112&lt;&gt;"",Grundbuch!C112,"")</f>
        <v>42403</v>
      </c>
      <c r="B114" s="57">
        <f>IF(Grundbuch!D112&lt;&gt;"",Grundbuch!D112,"")</f>
        <v>78</v>
      </c>
      <c r="C114" s="57" t="str">
        <f>IF(Grundbuch!E112&lt;&gt;"",Grundbuch!E112,"")</f>
        <v>BDM 4 / 2016</v>
      </c>
      <c r="D114" s="57" t="str">
        <f>IF(Grundbuch!F112&lt;&gt;"",Grundbuch!F112,"")</f>
        <v>Sparkasse Aachen</v>
      </c>
      <c r="E114" s="57" t="str">
        <f>IF(Grundbuch!G112&lt;&gt;"",Grundbuch!G112,"")</f>
        <v>2800</v>
      </c>
      <c r="F114" s="58">
        <f>Grundbuch!H112</f>
        <v>0</v>
      </c>
      <c r="G114" s="58">
        <f>Grundbuch!I112</f>
        <v>28699.1</v>
      </c>
      <c r="H114" s="58">
        <f>SUMIF($E$4:$E114,$E114,$F$4:$F114)</f>
        <v>604840.61</v>
      </c>
      <c r="I114" s="58">
        <f>SUMIF($E$4:$E114,$E114,$G$4:$G114)</f>
        <v>45118.53</v>
      </c>
      <c r="J114" s="58">
        <f t="shared" si="2"/>
        <v>0</v>
      </c>
      <c r="K114" s="58">
        <f t="shared" si="3"/>
        <v>559722.07999999996</v>
      </c>
      <c r="L114" s="57">
        <f>Grundbuch!J112</f>
        <v>0</v>
      </c>
    </row>
    <row r="115" spans="1:12" hidden="1" x14ac:dyDescent="0.2">
      <c r="A115" s="57">
        <f>IF(Grundbuch!C113&lt;&gt;"",Grundbuch!C113,"")</f>
        <v>42403</v>
      </c>
      <c r="B115" s="57">
        <f>IF(Grundbuch!D113&lt;&gt;"",Grundbuch!D113,"")</f>
        <v>78</v>
      </c>
      <c r="C115" s="57" t="str">
        <f>IF(Grundbuch!E113&lt;&gt;"",Grundbuch!E113,"")</f>
        <v>BDM 4 / 2016</v>
      </c>
      <c r="D115" s="57" t="str">
        <f>IF(Grundbuch!F113&lt;&gt;"",Grundbuch!F113,"")</f>
        <v/>
      </c>
      <c r="E115" s="57" t="str">
        <f>IF(Grundbuch!G113&lt;&gt;"",Grundbuch!G113,"")</f>
        <v/>
      </c>
      <c r="F115" s="58">
        <f>Grundbuch!H113</f>
        <v>0</v>
      </c>
      <c r="G115" s="58">
        <f>Grundbuch!I113</f>
        <v>0</v>
      </c>
      <c r="H115" s="58">
        <f>SUMIF($E$4:$E115,$E115,$F$4:$F115)</f>
        <v>0</v>
      </c>
      <c r="I115" s="58">
        <f>SUMIF($E$4:$E115,$E115,$G$4:$G115)</f>
        <v>0</v>
      </c>
      <c r="J115" s="58">
        <f t="shared" si="2"/>
        <v>0</v>
      </c>
      <c r="K115" s="58">
        <f t="shared" si="3"/>
        <v>0</v>
      </c>
      <c r="L115" s="57">
        <f>Grundbuch!J113</f>
        <v>0</v>
      </c>
    </row>
    <row r="116" spans="1:12" hidden="1" x14ac:dyDescent="0.2">
      <c r="A116" s="57" t="str">
        <f>IF(Grundbuch!C114&lt;&gt;"",Grundbuch!C114,"")</f>
        <v/>
      </c>
      <c r="B116" s="57">
        <f>IF(Grundbuch!D114&lt;&gt;"",Grundbuch!D114,"")</f>
        <v>0</v>
      </c>
      <c r="C116" s="57" t="str">
        <f>IF(Grundbuch!E114&lt;&gt;"",Grundbuch!E114,"")</f>
        <v/>
      </c>
      <c r="D116" s="57" t="str">
        <f>IF(Grundbuch!F114&lt;&gt;"",Grundbuch!F114,"")</f>
        <v/>
      </c>
      <c r="E116" s="57" t="str">
        <f>IF(Grundbuch!G114&lt;&gt;"",Grundbuch!G114,"")</f>
        <v/>
      </c>
      <c r="F116" s="58">
        <f>Grundbuch!H114</f>
        <v>0</v>
      </c>
      <c r="G116" s="58">
        <f>Grundbuch!I114</f>
        <v>0</v>
      </c>
      <c r="H116" s="58">
        <f>SUMIF($E$4:$E116,$E116,$F$4:$F116)</f>
        <v>0</v>
      </c>
      <c r="I116" s="58">
        <f>SUMIF($E$4:$E116,$E116,$G$4:$G116)</f>
        <v>0</v>
      </c>
      <c r="J116" s="58">
        <f t="shared" si="2"/>
        <v>0</v>
      </c>
      <c r="K116" s="58">
        <f t="shared" si="3"/>
        <v>0</v>
      </c>
      <c r="L116" s="57">
        <f>Grundbuch!J114</f>
        <v>0</v>
      </c>
    </row>
    <row r="117" spans="1:12" hidden="1" x14ac:dyDescent="0.2">
      <c r="A117" s="57" t="str">
        <f>IF(Grundbuch!C115&lt;&gt;"",Grundbuch!C115,"")</f>
        <v/>
      </c>
      <c r="B117" s="57">
        <f>IF(Grundbuch!D115&lt;&gt;"",Grundbuch!D115,"")</f>
        <v>0</v>
      </c>
      <c r="C117" s="57" t="str">
        <f>IF(Grundbuch!E115&lt;&gt;"",Grundbuch!E115,"")</f>
        <v/>
      </c>
      <c r="D117" s="57" t="str">
        <f>IF(Grundbuch!F115&lt;&gt;"",Grundbuch!F115,"")</f>
        <v/>
      </c>
      <c r="E117" s="57" t="str">
        <f>IF(Grundbuch!G115&lt;&gt;"",Grundbuch!G115,"")</f>
        <v/>
      </c>
      <c r="F117" s="58">
        <f>Grundbuch!H115</f>
        <v>0</v>
      </c>
      <c r="G117" s="58">
        <f>Grundbuch!I115</f>
        <v>0</v>
      </c>
      <c r="H117" s="58">
        <f>SUMIF($E$4:$E117,$E117,$F$4:$F117)</f>
        <v>0</v>
      </c>
      <c r="I117" s="58">
        <f>SUMIF($E$4:$E117,$E117,$G$4:$G117)</f>
        <v>0</v>
      </c>
      <c r="J117" s="58">
        <f t="shared" si="2"/>
        <v>0</v>
      </c>
      <c r="K117" s="58">
        <f t="shared" si="3"/>
        <v>0</v>
      </c>
      <c r="L117" s="57">
        <f>Grundbuch!J115</f>
        <v>0</v>
      </c>
    </row>
    <row r="118" spans="1:12" hidden="1" x14ac:dyDescent="0.2">
      <c r="A118" s="57" t="str">
        <f>IF(Grundbuch!C116&lt;&gt;"",Grundbuch!C116,"")</f>
        <v/>
      </c>
      <c r="B118" s="57">
        <f>IF(Grundbuch!D116&lt;&gt;"",Grundbuch!D116,"")</f>
        <v>0</v>
      </c>
      <c r="C118" s="57" t="str">
        <f>IF(Grundbuch!E116&lt;&gt;"",Grundbuch!E116,"")</f>
        <v/>
      </c>
      <c r="D118" s="57" t="str">
        <f>IF(Grundbuch!F116&lt;&gt;"",Grundbuch!F116,"")</f>
        <v/>
      </c>
      <c r="E118" s="57" t="str">
        <f>IF(Grundbuch!G116&lt;&gt;"",Grundbuch!G116,"")</f>
        <v/>
      </c>
      <c r="F118" s="58">
        <f>Grundbuch!H116</f>
        <v>0</v>
      </c>
      <c r="G118" s="58">
        <f>Grundbuch!I116</f>
        <v>0</v>
      </c>
      <c r="H118" s="58">
        <f>SUMIF($E$4:$E118,$E118,$F$4:$F118)</f>
        <v>0</v>
      </c>
      <c r="I118" s="58">
        <f>SUMIF($E$4:$E118,$E118,$G$4:$G118)</f>
        <v>0</v>
      </c>
      <c r="J118" s="58">
        <f t="shared" si="2"/>
        <v>0</v>
      </c>
      <c r="K118" s="58">
        <f t="shared" si="3"/>
        <v>0</v>
      </c>
      <c r="L118" s="57">
        <f>Grundbuch!J116</f>
        <v>0</v>
      </c>
    </row>
    <row r="119" spans="1:12" hidden="1" x14ac:dyDescent="0.2">
      <c r="A119" s="57" t="str">
        <f>IF(Grundbuch!C117&lt;&gt;"",Grundbuch!C117,"")</f>
        <v/>
      </c>
      <c r="B119" s="57">
        <f>IF(Grundbuch!D117&lt;&gt;"",Grundbuch!D117,"")</f>
        <v>0</v>
      </c>
      <c r="C119" s="57" t="str">
        <f>IF(Grundbuch!E117&lt;&gt;"",Grundbuch!E117,"")</f>
        <v/>
      </c>
      <c r="D119" s="57" t="str">
        <f>IF(Grundbuch!F117&lt;&gt;"",Grundbuch!F117,"")</f>
        <v/>
      </c>
      <c r="E119" s="57" t="str">
        <f>IF(Grundbuch!G117&lt;&gt;"",Grundbuch!G117,"")</f>
        <v/>
      </c>
      <c r="F119" s="58">
        <f>Grundbuch!H117</f>
        <v>0</v>
      </c>
      <c r="G119" s="58">
        <f>Grundbuch!I117</f>
        <v>0</v>
      </c>
      <c r="H119" s="58">
        <f>SUMIF($E$4:$E119,$E119,$F$4:$F119)</f>
        <v>0</v>
      </c>
      <c r="I119" s="58">
        <f>SUMIF($E$4:$E119,$E119,$G$4:$G119)</f>
        <v>0</v>
      </c>
      <c r="J119" s="58">
        <f t="shared" si="2"/>
        <v>0</v>
      </c>
      <c r="K119" s="58">
        <f t="shared" si="3"/>
        <v>0</v>
      </c>
      <c r="L119" s="57">
        <f>Grundbuch!J117</f>
        <v>0</v>
      </c>
    </row>
    <row r="120" spans="1:12" hidden="1" x14ac:dyDescent="0.2">
      <c r="A120" s="57" t="str">
        <f>IF(Grundbuch!C118&lt;&gt;"",Grundbuch!C118,"")</f>
        <v/>
      </c>
      <c r="B120" s="57">
        <f>IF(Grundbuch!D118&lt;&gt;"",Grundbuch!D118,"")</f>
        <v>0</v>
      </c>
      <c r="C120" s="57" t="str">
        <f>IF(Grundbuch!E118&lt;&gt;"",Grundbuch!E118,"")</f>
        <v/>
      </c>
      <c r="D120" s="57" t="str">
        <f>IF(Grundbuch!F118&lt;&gt;"",Grundbuch!F118,"")</f>
        <v/>
      </c>
      <c r="E120" s="57" t="str">
        <f>IF(Grundbuch!G118&lt;&gt;"",Grundbuch!G118,"")</f>
        <v/>
      </c>
      <c r="F120" s="58">
        <f>Grundbuch!H118</f>
        <v>0</v>
      </c>
      <c r="G120" s="58">
        <f>Grundbuch!I118</f>
        <v>0</v>
      </c>
      <c r="H120" s="58">
        <f>SUMIF($E$4:$E120,$E120,$F$4:$F120)</f>
        <v>0</v>
      </c>
      <c r="I120" s="58">
        <f>SUMIF($E$4:$E120,$E120,$G$4:$G120)</f>
        <v>0</v>
      </c>
      <c r="J120" s="58">
        <f t="shared" si="2"/>
        <v>0</v>
      </c>
      <c r="K120" s="58">
        <f t="shared" si="3"/>
        <v>0</v>
      </c>
      <c r="L120" s="57">
        <f>Grundbuch!J118</f>
        <v>0</v>
      </c>
    </row>
    <row r="121" spans="1:12" hidden="1" x14ac:dyDescent="0.2">
      <c r="A121" s="57" t="str">
        <f>IF(Grundbuch!C119&lt;&gt;"",Grundbuch!C119,"")</f>
        <v/>
      </c>
      <c r="B121" s="57">
        <f>IF(Grundbuch!D119&lt;&gt;"",Grundbuch!D119,"")</f>
        <v>0</v>
      </c>
      <c r="C121" s="57" t="str">
        <f>IF(Grundbuch!E119&lt;&gt;"",Grundbuch!E119,"")</f>
        <v/>
      </c>
      <c r="D121" s="57" t="str">
        <f>IF(Grundbuch!F119&lt;&gt;"",Grundbuch!F119,"")</f>
        <v/>
      </c>
      <c r="E121" s="57" t="str">
        <f>IF(Grundbuch!G119&lt;&gt;"",Grundbuch!G119,"")</f>
        <v/>
      </c>
      <c r="F121" s="58">
        <f>Grundbuch!H119</f>
        <v>0</v>
      </c>
      <c r="G121" s="58">
        <f>Grundbuch!I119</f>
        <v>0</v>
      </c>
      <c r="H121" s="58">
        <f>SUMIF($E$4:$E121,$E121,$F$4:$F121)</f>
        <v>0</v>
      </c>
      <c r="I121" s="58">
        <f>SUMIF($E$4:$E121,$E121,$G$4:$G121)</f>
        <v>0</v>
      </c>
      <c r="J121" s="58">
        <f t="shared" si="2"/>
        <v>0</v>
      </c>
      <c r="K121" s="58">
        <f t="shared" si="3"/>
        <v>0</v>
      </c>
      <c r="L121" s="57">
        <f>Grundbuch!J119</f>
        <v>0</v>
      </c>
    </row>
    <row r="122" spans="1:12" hidden="1" x14ac:dyDescent="0.2">
      <c r="A122" s="57" t="str">
        <f>IF(Grundbuch!C120&lt;&gt;"",Grundbuch!C120,"")</f>
        <v/>
      </c>
      <c r="B122" s="57">
        <f>IF(Grundbuch!D120&lt;&gt;"",Grundbuch!D120,"")</f>
        <v>0</v>
      </c>
      <c r="C122" s="57" t="str">
        <f>IF(Grundbuch!E120&lt;&gt;"",Grundbuch!E120,"")</f>
        <v/>
      </c>
      <c r="D122" s="57" t="str">
        <f>IF(Grundbuch!F120&lt;&gt;"",Grundbuch!F120,"")</f>
        <v/>
      </c>
      <c r="E122" s="57" t="str">
        <f>IF(Grundbuch!G120&lt;&gt;"",Grundbuch!G120,"")</f>
        <v/>
      </c>
      <c r="F122" s="58">
        <f>Grundbuch!H120</f>
        <v>0</v>
      </c>
      <c r="G122" s="58">
        <f>Grundbuch!I120</f>
        <v>0</v>
      </c>
      <c r="H122" s="58">
        <f>SUMIF($E$4:$E122,$E122,$F$4:$F122)</f>
        <v>0</v>
      </c>
      <c r="I122" s="58">
        <f>SUMIF($E$4:$E122,$E122,$G$4:$G122)</f>
        <v>0</v>
      </c>
      <c r="J122" s="58">
        <f t="shared" si="2"/>
        <v>0</v>
      </c>
      <c r="K122" s="58">
        <f t="shared" si="3"/>
        <v>0</v>
      </c>
      <c r="L122" s="57">
        <f>Grundbuch!J120</f>
        <v>0</v>
      </c>
    </row>
    <row r="123" spans="1:12" hidden="1" x14ac:dyDescent="0.2">
      <c r="A123" s="57" t="str">
        <f>IF(Grundbuch!C121&lt;&gt;"",Grundbuch!C121,"")</f>
        <v/>
      </c>
      <c r="B123" s="57">
        <f>IF(Grundbuch!D121&lt;&gt;"",Grundbuch!D121,"")</f>
        <v>0</v>
      </c>
      <c r="C123" s="57" t="str">
        <f>IF(Grundbuch!E121&lt;&gt;"",Grundbuch!E121,"")</f>
        <v/>
      </c>
      <c r="D123" s="57" t="str">
        <f>IF(Grundbuch!F121&lt;&gt;"",Grundbuch!F121,"")</f>
        <v/>
      </c>
      <c r="E123" s="57" t="str">
        <f>IF(Grundbuch!G121&lt;&gt;"",Grundbuch!G121,"")</f>
        <v/>
      </c>
      <c r="F123" s="58">
        <f>Grundbuch!H121</f>
        <v>0</v>
      </c>
      <c r="G123" s="58">
        <f>Grundbuch!I121</f>
        <v>0</v>
      </c>
      <c r="H123" s="58">
        <f>SUMIF($E$4:$E123,$E123,$F$4:$F123)</f>
        <v>0</v>
      </c>
      <c r="I123" s="58">
        <f>SUMIF($E$4:$E123,$E123,$G$4:$G123)</f>
        <v>0</v>
      </c>
      <c r="J123" s="58">
        <f t="shared" si="2"/>
        <v>0</v>
      </c>
      <c r="K123" s="58">
        <f t="shared" si="3"/>
        <v>0</v>
      </c>
      <c r="L123" s="57">
        <f>Grundbuch!J121</f>
        <v>0</v>
      </c>
    </row>
    <row r="124" spans="1:12" hidden="1" x14ac:dyDescent="0.2">
      <c r="A124" s="57" t="str">
        <f>IF(Grundbuch!C122&lt;&gt;"",Grundbuch!C122,"")</f>
        <v/>
      </c>
      <c r="B124" s="57">
        <f>IF(Grundbuch!D122&lt;&gt;"",Grundbuch!D122,"")</f>
        <v>0</v>
      </c>
      <c r="C124" s="57" t="str">
        <f>IF(Grundbuch!E122&lt;&gt;"",Grundbuch!E122,"")</f>
        <v/>
      </c>
      <c r="D124" s="57" t="str">
        <f>IF(Grundbuch!F122&lt;&gt;"",Grundbuch!F122,"")</f>
        <v/>
      </c>
      <c r="E124" s="57" t="str">
        <f>IF(Grundbuch!G122&lt;&gt;"",Grundbuch!G122,"")</f>
        <v/>
      </c>
      <c r="F124" s="58">
        <f>Grundbuch!H122</f>
        <v>0</v>
      </c>
      <c r="G124" s="58">
        <f>Grundbuch!I122</f>
        <v>0</v>
      </c>
      <c r="H124" s="58">
        <f>SUMIF($E$4:$E124,$E124,$F$4:$F124)</f>
        <v>0</v>
      </c>
      <c r="I124" s="58">
        <f>SUMIF($E$4:$E124,$E124,$G$4:$G124)</f>
        <v>0</v>
      </c>
      <c r="J124" s="58">
        <f t="shared" si="2"/>
        <v>0</v>
      </c>
      <c r="K124" s="58">
        <f t="shared" si="3"/>
        <v>0</v>
      </c>
      <c r="L124" s="57">
        <f>Grundbuch!J122</f>
        <v>0</v>
      </c>
    </row>
    <row r="125" spans="1:12" hidden="1" x14ac:dyDescent="0.2">
      <c r="A125" s="57" t="str">
        <f>IF(Grundbuch!C123&lt;&gt;"",Grundbuch!C123,"")</f>
        <v/>
      </c>
      <c r="B125" s="57">
        <f>IF(Grundbuch!D123&lt;&gt;"",Grundbuch!D123,"")</f>
        <v>0</v>
      </c>
      <c r="C125" s="57" t="str">
        <f>IF(Grundbuch!E123&lt;&gt;"",Grundbuch!E123,"")</f>
        <v/>
      </c>
      <c r="D125" s="57" t="str">
        <f>IF(Grundbuch!F123&lt;&gt;"",Grundbuch!F123,"")</f>
        <v/>
      </c>
      <c r="E125" s="57" t="str">
        <f>IF(Grundbuch!G123&lt;&gt;"",Grundbuch!G123,"")</f>
        <v/>
      </c>
      <c r="F125" s="58">
        <f>Grundbuch!H123</f>
        <v>0</v>
      </c>
      <c r="G125" s="58">
        <f>Grundbuch!I123</f>
        <v>0</v>
      </c>
      <c r="H125" s="58">
        <f>SUMIF($E$4:$E125,$E125,$F$4:$F125)</f>
        <v>0</v>
      </c>
      <c r="I125" s="58">
        <f>SUMIF($E$4:$E125,$E125,$G$4:$G125)</f>
        <v>0</v>
      </c>
      <c r="J125" s="58">
        <f t="shared" si="2"/>
        <v>0</v>
      </c>
      <c r="K125" s="58">
        <f t="shared" si="3"/>
        <v>0</v>
      </c>
      <c r="L125" s="57">
        <f>Grundbuch!J123</f>
        <v>0</v>
      </c>
    </row>
    <row r="126" spans="1:12" hidden="1" x14ac:dyDescent="0.2">
      <c r="A126" s="57" t="str">
        <f>IF(Grundbuch!C124&lt;&gt;"",Grundbuch!C124,"")</f>
        <v/>
      </c>
      <c r="B126" s="57">
        <f>IF(Grundbuch!D124&lt;&gt;"",Grundbuch!D124,"")</f>
        <v>0</v>
      </c>
      <c r="C126" s="57" t="str">
        <f>IF(Grundbuch!E124&lt;&gt;"",Grundbuch!E124,"")</f>
        <v/>
      </c>
      <c r="D126" s="57" t="str">
        <f>IF(Grundbuch!F124&lt;&gt;"",Grundbuch!F124,"")</f>
        <v/>
      </c>
      <c r="E126" s="57" t="str">
        <f>IF(Grundbuch!G124&lt;&gt;"",Grundbuch!G124,"")</f>
        <v/>
      </c>
      <c r="F126" s="58">
        <f>Grundbuch!H124</f>
        <v>0</v>
      </c>
      <c r="G126" s="58">
        <f>Grundbuch!I124</f>
        <v>0</v>
      </c>
      <c r="H126" s="58">
        <f>SUMIF($E$4:$E126,$E126,$F$4:$F126)</f>
        <v>0</v>
      </c>
      <c r="I126" s="58">
        <f>SUMIF($E$4:$E126,$E126,$G$4:$G126)</f>
        <v>0</v>
      </c>
      <c r="J126" s="58">
        <f t="shared" si="2"/>
        <v>0</v>
      </c>
      <c r="K126" s="58">
        <f t="shared" si="3"/>
        <v>0</v>
      </c>
      <c r="L126" s="57">
        <f>Grundbuch!J124</f>
        <v>0</v>
      </c>
    </row>
    <row r="127" spans="1:12" hidden="1" x14ac:dyDescent="0.2">
      <c r="A127" s="57" t="str">
        <f>IF(Grundbuch!C125&lt;&gt;"",Grundbuch!C125,"")</f>
        <v/>
      </c>
      <c r="B127" s="57">
        <f>IF(Grundbuch!D125&lt;&gt;"",Grundbuch!D125,"")</f>
        <v>0</v>
      </c>
      <c r="C127" s="57" t="str">
        <f>IF(Grundbuch!E125&lt;&gt;"",Grundbuch!E125,"")</f>
        <v/>
      </c>
      <c r="D127" s="57" t="str">
        <f>IF(Grundbuch!F125&lt;&gt;"",Grundbuch!F125,"")</f>
        <v/>
      </c>
      <c r="E127" s="57" t="str">
        <f>IF(Grundbuch!G125&lt;&gt;"",Grundbuch!G125,"")</f>
        <v/>
      </c>
      <c r="F127" s="58">
        <f>Grundbuch!H125</f>
        <v>0</v>
      </c>
      <c r="G127" s="58">
        <f>Grundbuch!I125</f>
        <v>0</v>
      </c>
      <c r="H127" s="58">
        <f>SUMIF($E$4:$E127,$E127,$F$4:$F127)</f>
        <v>0</v>
      </c>
      <c r="I127" s="58">
        <f>SUMIF($E$4:$E127,$E127,$G$4:$G127)</f>
        <v>0</v>
      </c>
      <c r="J127" s="58">
        <f t="shared" si="2"/>
        <v>0</v>
      </c>
      <c r="K127" s="58">
        <f t="shared" si="3"/>
        <v>0</v>
      </c>
      <c r="L127" s="57">
        <f>Grundbuch!J125</f>
        <v>0</v>
      </c>
    </row>
    <row r="128" spans="1:12" hidden="1" x14ac:dyDescent="0.2">
      <c r="A128" s="57" t="str">
        <f>IF(Grundbuch!C126&lt;&gt;"",Grundbuch!C126,"")</f>
        <v/>
      </c>
      <c r="B128" s="57">
        <f>IF(Grundbuch!D126&lt;&gt;"",Grundbuch!D126,"")</f>
        <v>0</v>
      </c>
      <c r="C128" s="57" t="str">
        <f>IF(Grundbuch!E126&lt;&gt;"",Grundbuch!E126,"")</f>
        <v/>
      </c>
      <c r="D128" s="57" t="str">
        <f>IF(Grundbuch!F126&lt;&gt;"",Grundbuch!F126,"")</f>
        <v/>
      </c>
      <c r="E128" s="57" t="str">
        <f>IF(Grundbuch!G126&lt;&gt;"",Grundbuch!G126,"")</f>
        <v/>
      </c>
      <c r="F128" s="58">
        <f>Grundbuch!H126</f>
        <v>0</v>
      </c>
      <c r="G128" s="58">
        <f>Grundbuch!I126</f>
        <v>0</v>
      </c>
      <c r="H128" s="58">
        <f>SUMIF($E$4:$E128,$E128,$F$4:$F128)</f>
        <v>0</v>
      </c>
      <c r="I128" s="58">
        <f>SUMIF($E$4:$E128,$E128,$G$4:$G128)</f>
        <v>0</v>
      </c>
      <c r="J128" s="58">
        <f t="shared" si="2"/>
        <v>0</v>
      </c>
      <c r="K128" s="58">
        <f t="shared" si="3"/>
        <v>0</v>
      </c>
      <c r="L128" s="57">
        <f>Grundbuch!J126</f>
        <v>0</v>
      </c>
    </row>
    <row r="129" spans="1:12" hidden="1" x14ac:dyDescent="0.2">
      <c r="A129" s="57" t="str">
        <f>IF(Grundbuch!C127&lt;&gt;"",Grundbuch!C127,"")</f>
        <v/>
      </c>
      <c r="B129" s="57">
        <f>IF(Grundbuch!D127&lt;&gt;"",Grundbuch!D127,"")</f>
        <v>0</v>
      </c>
      <c r="C129" s="57" t="str">
        <f>IF(Grundbuch!E127&lt;&gt;"",Grundbuch!E127,"")</f>
        <v/>
      </c>
      <c r="D129" s="57" t="str">
        <f>IF(Grundbuch!F127&lt;&gt;"",Grundbuch!F127,"")</f>
        <v/>
      </c>
      <c r="E129" s="57" t="str">
        <f>IF(Grundbuch!G127&lt;&gt;"",Grundbuch!G127,"")</f>
        <v/>
      </c>
      <c r="F129" s="58">
        <f>Grundbuch!H127</f>
        <v>0</v>
      </c>
      <c r="G129" s="58">
        <f>Grundbuch!I127</f>
        <v>0</v>
      </c>
      <c r="H129" s="58">
        <f>SUMIF($E$4:$E129,$E129,$F$4:$F129)</f>
        <v>0</v>
      </c>
      <c r="I129" s="58">
        <f>SUMIF($E$4:$E129,$E129,$G$4:$G129)</f>
        <v>0</v>
      </c>
      <c r="J129" s="58">
        <f t="shared" si="2"/>
        <v>0</v>
      </c>
      <c r="K129" s="58">
        <f t="shared" si="3"/>
        <v>0</v>
      </c>
      <c r="L129" s="57">
        <f>Grundbuch!J127</f>
        <v>0</v>
      </c>
    </row>
    <row r="130" spans="1:12" hidden="1" x14ac:dyDescent="0.2">
      <c r="A130" s="57" t="str">
        <f>IF(Grundbuch!C128&lt;&gt;"",Grundbuch!C128,"")</f>
        <v/>
      </c>
      <c r="B130" s="57">
        <f>IF(Grundbuch!D128&lt;&gt;"",Grundbuch!D128,"")</f>
        <v>0</v>
      </c>
      <c r="C130" s="57" t="str">
        <f>IF(Grundbuch!E128&lt;&gt;"",Grundbuch!E128,"")</f>
        <v/>
      </c>
      <c r="D130" s="57" t="str">
        <f>IF(Grundbuch!F128&lt;&gt;"",Grundbuch!F128,"")</f>
        <v/>
      </c>
      <c r="E130" s="57" t="str">
        <f>IF(Grundbuch!G128&lt;&gt;"",Grundbuch!G128,"")</f>
        <v/>
      </c>
      <c r="F130" s="58">
        <f>Grundbuch!H128</f>
        <v>0</v>
      </c>
      <c r="G130" s="58">
        <f>Grundbuch!I128</f>
        <v>0</v>
      </c>
      <c r="H130" s="58">
        <f>SUMIF($E$4:$E130,$E130,$F$4:$F130)</f>
        <v>0</v>
      </c>
      <c r="I130" s="58">
        <f>SUMIF($E$4:$E130,$E130,$G$4:$G130)</f>
        <v>0</v>
      </c>
      <c r="J130" s="58">
        <f t="shared" si="2"/>
        <v>0</v>
      </c>
      <c r="K130" s="58">
        <f t="shared" si="3"/>
        <v>0</v>
      </c>
      <c r="L130" s="57">
        <f>Grundbuch!J128</f>
        <v>0</v>
      </c>
    </row>
    <row r="131" spans="1:12" hidden="1" x14ac:dyDescent="0.2">
      <c r="A131" s="57" t="str">
        <f>IF(Grundbuch!C129&lt;&gt;"",Grundbuch!C129,"")</f>
        <v/>
      </c>
      <c r="B131" s="57">
        <f>IF(Grundbuch!D129&lt;&gt;"",Grundbuch!D129,"")</f>
        <v>0</v>
      </c>
      <c r="C131" s="57" t="str">
        <f>IF(Grundbuch!E129&lt;&gt;"",Grundbuch!E129,"")</f>
        <v/>
      </c>
      <c r="D131" s="57" t="str">
        <f>IF(Grundbuch!F129&lt;&gt;"",Grundbuch!F129,"")</f>
        <v/>
      </c>
      <c r="E131" s="57" t="str">
        <f>IF(Grundbuch!G129&lt;&gt;"",Grundbuch!G129,"")</f>
        <v/>
      </c>
      <c r="F131" s="58">
        <f>Grundbuch!H129</f>
        <v>0</v>
      </c>
      <c r="G131" s="58">
        <f>Grundbuch!I129</f>
        <v>0</v>
      </c>
      <c r="H131" s="58">
        <f>SUMIF($E$4:$E131,$E131,$F$4:$F131)</f>
        <v>0</v>
      </c>
      <c r="I131" s="58">
        <f>SUMIF($E$4:$E131,$E131,$G$4:$G131)</f>
        <v>0</v>
      </c>
      <c r="J131" s="58">
        <f t="shared" si="2"/>
        <v>0</v>
      </c>
      <c r="K131" s="58">
        <f t="shared" si="3"/>
        <v>0</v>
      </c>
      <c r="L131" s="57">
        <f>Grundbuch!J129</f>
        <v>0</v>
      </c>
    </row>
    <row r="132" spans="1:12" hidden="1" x14ac:dyDescent="0.2">
      <c r="A132" s="57" t="str">
        <f>IF(Grundbuch!C130&lt;&gt;"",Grundbuch!C130,"")</f>
        <v/>
      </c>
      <c r="B132" s="57">
        <f>IF(Grundbuch!D130&lt;&gt;"",Grundbuch!D130,"")</f>
        <v>0</v>
      </c>
      <c r="C132" s="57" t="str">
        <f>IF(Grundbuch!E130&lt;&gt;"",Grundbuch!E130,"")</f>
        <v/>
      </c>
      <c r="D132" s="57" t="str">
        <f>IF(Grundbuch!F130&lt;&gt;"",Grundbuch!F130,"")</f>
        <v/>
      </c>
      <c r="E132" s="57" t="str">
        <f>IF(Grundbuch!G130&lt;&gt;"",Grundbuch!G130,"")</f>
        <v/>
      </c>
      <c r="F132" s="58">
        <f>Grundbuch!H130</f>
        <v>0</v>
      </c>
      <c r="G132" s="58">
        <f>Grundbuch!I130</f>
        <v>0</v>
      </c>
      <c r="H132" s="58">
        <f>SUMIF($E$4:$E132,$E132,$F$4:$F132)</f>
        <v>0</v>
      </c>
      <c r="I132" s="58">
        <f>SUMIF($E$4:$E132,$E132,$G$4:$G132)</f>
        <v>0</v>
      </c>
      <c r="J132" s="58">
        <f t="shared" si="2"/>
        <v>0</v>
      </c>
      <c r="K132" s="58">
        <f t="shared" si="3"/>
        <v>0</v>
      </c>
      <c r="L132" s="57">
        <f>Grundbuch!J130</f>
        <v>0</v>
      </c>
    </row>
    <row r="133" spans="1:12" hidden="1" x14ac:dyDescent="0.2">
      <c r="A133" s="57" t="str">
        <f>IF(Grundbuch!C131&lt;&gt;"",Grundbuch!C131,"")</f>
        <v/>
      </c>
      <c r="B133" s="57">
        <f>IF(Grundbuch!D131&lt;&gt;"",Grundbuch!D131,"")</f>
        <v>0</v>
      </c>
      <c r="C133" s="57" t="str">
        <f>IF(Grundbuch!E131&lt;&gt;"",Grundbuch!E131,"")</f>
        <v/>
      </c>
      <c r="D133" s="57" t="str">
        <f>IF(Grundbuch!F131&lt;&gt;"",Grundbuch!F131,"")</f>
        <v/>
      </c>
      <c r="E133" s="57" t="str">
        <f>IF(Grundbuch!G131&lt;&gt;"",Grundbuch!G131,"")</f>
        <v/>
      </c>
      <c r="F133" s="58">
        <f>Grundbuch!H131</f>
        <v>0</v>
      </c>
      <c r="G133" s="58">
        <f>Grundbuch!I131</f>
        <v>0</v>
      </c>
      <c r="H133" s="58">
        <f>SUMIF($E$4:$E133,$E133,$F$4:$F133)</f>
        <v>0</v>
      </c>
      <c r="I133" s="58">
        <f>SUMIF($E$4:$E133,$E133,$G$4:$G133)</f>
        <v>0</v>
      </c>
      <c r="J133" s="58">
        <f t="shared" si="2"/>
        <v>0</v>
      </c>
      <c r="K133" s="58">
        <f t="shared" si="3"/>
        <v>0</v>
      </c>
      <c r="L133" s="57">
        <f>Grundbuch!J131</f>
        <v>0</v>
      </c>
    </row>
    <row r="134" spans="1:12" hidden="1" x14ac:dyDescent="0.2">
      <c r="A134" s="57" t="str">
        <f>IF(Grundbuch!C132&lt;&gt;"",Grundbuch!C132,"")</f>
        <v/>
      </c>
      <c r="B134" s="57">
        <f>IF(Grundbuch!D132&lt;&gt;"",Grundbuch!D132,"")</f>
        <v>0</v>
      </c>
      <c r="C134" s="57" t="str">
        <f>IF(Grundbuch!E132&lt;&gt;"",Grundbuch!E132,"")</f>
        <v/>
      </c>
      <c r="D134" s="57" t="str">
        <f>IF(Grundbuch!F132&lt;&gt;"",Grundbuch!F132,"")</f>
        <v/>
      </c>
      <c r="E134" s="57" t="str">
        <f>IF(Grundbuch!G132&lt;&gt;"",Grundbuch!G132,"")</f>
        <v/>
      </c>
      <c r="F134" s="58">
        <f>Grundbuch!H132</f>
        <v>0</v>
      </c>
      <c r="G134" s="58">
        <f>Grundbuch!I132</f>
        <v>0</v>
      </c>
      <c r="H134" s="58">
        <f>SUMIF($E$4:$E134,$E134,$F$4:$F134)</f>
        <v>0</v>
      </c>
      <c r="I134" s="58">
        <f>SUMIF($E$4:$E134,$E134,$G$4:$G134)</f>
        <v>0</v>
      </c>
      <c r="J134" s="58">
        <f t="shared" ref="J134:J197" si="4">IF(I134&gt;H134,I134-H134,0)</f>
        <v>0</v>
      </c>
      <c r="K134" s="58">
        <f t="shared" ref="K134:K197" si="5">IF(H134&gt;I134,H134-I134,0)</f>
        <v>0</v>
      </c>
      <c r="L134" s="57">
        <f>Grundbuch!J132</f>
        <v>0</v>
      </c>
    </row>
    <row r="135" spans="1:12" hidden="1" x14ac:dyDescent="0.2">
      <c r="A135" s="57" t="str">
        <f>IF(Grundbuch!C133&lt;&gt;"",Grundbuch!C133,"")</f>
        <v/>
      </c>
      <c r="B135" s="57">
        <f>IF(Grundbuch!D133&lt;&gt;"",Grundbuch!D133,"")</f>
        <v>0</v>
      </c>
      <c r="C135" s="57" t="str">
        <f>IF(Grundbuch!E133&lt;&gt;"",Grundbuch!E133,"")</f>
        <v/>
      </c>
      <c r="D135" s="57" t="str">
        <f>IF(Grundbuch!F133&lt;&gt;"",Grundbuch!F133,"")</f>
        <v/>
      </c>
      <c r="E135" s="57" t="str">
        <f>IF(Grundbuch!G133&lt;&gt;"",Grundbuch!G133,"")</f>
        <v/>
      </c>
      <c r="F135" s="58">
        <f>Grundbuch!H133</f>
        <v>0</v>
      </c>
      <c r="G135" s="58">
        <f>Grundbuch!I133</f>
        <v>0</v>
      </c>
      <c r="H135" s="58">
        <f>SUMIF($E$4:$E135,$E135,$F$4:$F135)</f>
        <v>0</v>
      </c>
      <c r="I135" s="58">
        <f>SUMIF($E$4:$E135,$E135,$G$4:$G135)</f>
        <v>0</v>
      </c>
      <c r="J135" s="58">
        <f t="shared" si="4"/>
        <v>0</v>
      </c>
      <c r="K135" s="58">
        <f t="shared" si="5"/>
        <v>0</v>
      </c>
      <c r="L135" s="57">
        <f>Grundbuch!J133</f>
        <v>0</v>
      </c>
    </row>
    <row r="136" spans="1:12" hidden="1" x14ac:dyDescent="0.2">
      <c r="A136" s="57" t="str">
        <f>IF(Grundbuch!C134&lt;&gt;"",Grundbuch!C134,"")</f>
        <v/>
      </c>
      <c r="B136" s="57">
        <f>IF(Grundbuch!D134&lt;&gt;"",Grundbuch!D134,"")</f>
        <v>0</v>
      </c>
      <c r="C136" s="57" t="str">
        <f>IF(Grundbuch!E134&lt;&gt;"",Grundbuch!E134,"")</f>
        <v/>
      </c>
      <c r="D136" s="57" t="str">
        <f>IF(Grundbuch!F134&lt;&gt;"",Grundbuch!F134,"")</f>
        <v/>
      </c>
      <c r="E136" s="57" t="str">
        <f>IF(Grundbuch!G134&lt;&gt;"",Grundbuch!G134,"")</f>
        <v/>
      </c>
      <c r="F136" s="58">
        <f>Grundbuch!H134</f>
        <v>0</v>
      </c>
      <c r="G136" s="58">
        <f>Grundbuch!I134</f>
        <v>0</v>
      </c>
      <c r="H136" s="58">
        <f>SUMIF($E$4:$E136,$E136,$F$4:$F136)</f>
        <v>0</v>
      </c>
      <c r="I136" s="58">
        <f>SUMIF($E$4:$E136,$E136,$G$4:$G136)</f>
        <v>0</v>
      </c>
      <c r="J136" s="58">
        <f t="shared" si="4"/>
        <v>0</v>
      </c>
      <c r="K136" s="58">
        <f t="shared" si="5"/>
        <v>0</v>
      </c>
      <c r="L136" s="57">
        <f>Grundbuch!J134</f>
        <v>0</v>
      </c>
    </row>
    <row r="137" spans="1:12" hidden="1" x14ac:dyDescent="0.2">
      <c r="A137" s="57" t="str">
        <f>IF(Grundbuch!C135&lt;&gt;"",Grundbuch!C135,"")</f>
        <v/>
      </c>
      <c r="B137" s="57">
        <f>IF(Grundbuch!D135&lt;&gt;"",Grundbuch!D135,"")</f>
        <v>0</v>
      </c>
      <c r="C137" s="57" t="str">
        <f>IF(Grundbuch!E135&lt;&gt;"",Grundbuch!E135,"")</f>
        <v/>
      </c>
      <c r="D137" s="57" t="str">
        <f>IF(Grundbuch!F135&lt;&gt;"",Grundbuch!F135,"")</f>
        <v/>
      </c>
      <c r="E137" s="57" t="str">
        <f>IF(Grundbuch!G135&lt;&gt;"",Grundbuch!G135,"")</f>
        <v/>
      </c>
      <c r="F137" s="58">
        <f>Grundbuch!H135</f>
        <v>0</v>
      </c>
      <c r="G137" s="58">
        <f>Grundbuch!I135</f>
        <v>0</v>
      </c>
      <c r="H137" s="58">
        <f>SUMIF($E$4:$E137,$E137,$F$4:$F137)</f>
        <v>0</v>
      </c>
      <c r="I137" s="58">
        <f>SUMIF($E$4:$E137,$E137,$G$4:$G137)</f>
        <v>0</v>
      </c>
      <c r="J137" s="58">
        <f t="shared" si="4"/>
        <v>0</v>
      </c>
      <c r="K137" s="58">
        <f t="shared" si="5"/>
        <v>0</v>
      </c>
      <c r="L137" s="57">
        <f>Grundbuch!J135</f>
        <v>0</v>
      </c>
    </row>
    <row r="138" spans="1:12" hidden="1" x14ac:dyDescent="0.2">
      <c r="A138" s="57" t="str">
        <f>IF(Grundbuch!C136&lt;&gt;"",Grundbuch!C136,"")</f>
        <v/>
      </c>
      <c r="B138" s="57">
        <f>IF(Grundbuch!D136&lt;&gt;"",Grundbuch!D136,"")</f>
        <v>0</v>
      </c>
      <c r="C138" s="57" t="str">
        <f>IF(Grundbuch!E136&lt;&gt;"",Grundbuch!E136,"")</f>
        <v/>
      </c>
      <c r="D138" s="57" t="str">
        <f>IF(Grundbuch!F136&lt;&gt;"",Grundbuch!F136,"")</f>
        <v/>
      </c>
      <c r="E138" s="57" t="str">
        <f>IF(Grundbuch!G136&lt;&gt;"",Grundbuch!G136,"")</f>
        <v/>
      </c>
      <c r="F138" s="58">
        <f>Grundbuch!H136</f>
        <v>0</v>
      </c>
      <c r="G138" s="58">
        <f>Grundbuch!I136</f>
        <v>0</v>
      </c>
      <c r="H138" s="58">
        <f>SUMIF($E$4:$E138,$E138,$F$4:$F138)</f>
        <v>0</v>
      </c>
      <c r="I138" s="58">
        <f>SUMIF($E$4:$E138,$E138,$G$4:$G138)</f>
        <v>0</v>
      </c>
      <c r="J138" s="58">
        <f t="shared" si="4"/>
        <v>0</v>
      </c>
      <c r="K138" s="58">
        <f t="shared" si="5"/>
        <v>0</v>
      </c>
      <c r="L138" s="57">
        <f>Grundbuch!J136</f>
        <v>0</v>
      </c>
    </row>
    <row r="139" spans="1:12" hidden="1" x14ac:dyDescent="0.2">
      <c r="A139" s="57" t="str">
        <f>IF(Grundbuch!C137&lt;&gt;"",Grundbuch!C137,"")</f>
        <v/>
      </c>
      <c r="B139" s="57">
        <f>IF(Grundbuch!D137&lt;&gt;"",Grundbuch!D137,"")</f>
        <v>0</v>
      </c>
      <c r="C139" s="57" t="str">
        <f>IF(Grundbuch!E137&lt;&gt;"",Grundbuch!E137,"")</f>
        <v/>
      </c>
      <c r="D139" s="57" t="str">
        <f>IF(Grundbuch!F137&lt;&gt;"",Grundbuch!F137,"")</f>
        <v/>
      </c>
      <c r="E139" s="57" t="str">
        <f>IF(Grundbuch!G137&lt;&gt;"",Grundbuch!G137,"")</f>
        <v/>
      </c>
      <c r="F139" s="58">
        <f>Grundbuch!H137</f>
        <v>0</v>
      </c>
      <c r="G139" s="58">
        <f>Grundbuch!I137</f>
        <v>0</v>
      </c>
      <c r="H139" s="58">
        <f>SUMIF($E$4:$E139,$E139,$F$4:$F139)</f>
        <v>0</v>
      </c>
      <c r="I139" s="58">
        <f>SUMIF($E$4:$E139,$E139,$G$4:$G139)</f>
        <v>0</v>
      </c>
      <c r="J139" s="58">
        <f t="shared" si="4"/>
        <v>0</v>
      </c>
      <c r="K139" s="58">
        <f t="shared" si="5"/>
        <v>0</v>
      </c>
      <c r="L139" s="57">
        <f>Grundbuch!J137</f>
        <v>0</v>
      </c>
    </row>
    <row r="140" spans="1:12" hidden="1" x14ac:dyDescent="0.2">
      <c r="A140" s="57" t="str">
        <f>IF(Grundbuch!C138&lt;&gt;"",Grundbuch!C138,"")</f>
        <v/>
      </c>
      <c r="B140" s="57">
        <f>IF(Grundbuch!D138&lt;&gt;"",Grundbuch!D138,"")</f>
        <v>0</v>
      </c>
      <c r="C140" s="57" t="str">
        <f>IF(Grundbuch!E138&lt;&gt;"",Grundbuch!E138,"")</f>
        <v/>
      </c>
      <c r="D140" s="57" t="str">
        <f>IF(Grundbuch!F138&lt;&gt;"",Grundbuch!F138,"")</f>
        <v/>
      </c>
      <c r="E140" s="57" t="str">
        <f>IF(Grundbuch!G138&lt;&gt;"",Grundbuch!G138,"")</f>
        <v/>
      </c>
      <c r="F140" s="58">
        <f>Grundbuch!H138</f>
        <v>0</v>
      </c>
      <c r="G140" s="58">
        <f>Grundbuch!I138</f>
        <v>0</v>
      </c>
      <c r="H140" s="58">
        <f>SUMIF($E$4:$E140,$E140,$F$4:$F140)</f>
        <v>0</v>
      </c>
      <c r="I140" s="58">
        <f>SUMIF($E$4:$E140,$E140,$G$4:$G140)</f>
        <v>0</v>
      </c>
      <c r="J140" s="58">
        <f t="shared" si="4"/>
        <v>0</v>
      </c>
      <c r="K140" s="58">
        <f t="shared" si="5"/>
        <v>0</v>
      </c>
      <c r="L140" s="57">
        <f>Grundbuch!J138</f>
        <v>0</v>
      </c>
    </row>
    <row r="141" spans="1:12" hidden="1" x14ac:dyDescent="0.2">
      <c r="A141" s="57" t="str">
        <f>IF(Grundbuch!C139&lt;&gt;"",Grundbuch!C139,"")</f>
        <v/>
      </c>
      <c r="B141" s="57">
        <f>IF(Grundbuch!D139&lt;&gt;"",Grundbuch!D139,"")</f>
        <v>0</v>
      </c>
      <c r="C141" s="57" t="str">
        <f>IF(Grundbuch!E139&lt;&gt;"",Grundbuch!E139,"")</f>
        <v/>
      </c>
      <c r="D141" s="57" t="str">
        <f>IF(Grundbuch!F139&lt;&gt;"",Grundbuch!F139,"")</f>
        <v/>
      </c>
      <c r="E141" s="57" t="str">
        <f>IF(Grundbuch!G139&lt;&gt;"",Grundbuch!G139,"")</f>
        <v/>
      </c>
      <c r="F141" s="58">
        <f>Grundbuch!H139</f>
        <v>0</v>
      </c>
      <c r="G141" s="58">
        <f>Grundbuch!I139</f>
        <v>0</v>
      </c>
      <c r="H141" s="58">
        <f>SUMIF($E$4:$E141,$E141,$F$4:$F141)</f>
        <v>0</v>
      </c>
      <c r="I141" s="58">
        <f>SUMIF($E$4:$E141,$E141,$G$4:$G141)</f>
        <v>0</v>
      </c>
      <c r="J141" s="58">
        <f t="shared" si="4"/>
        <v>0</v>
      </c>
      <c r="K141" s="58">
        <f t="shared" si="5"/>
        <v>0</v>
      </c>
      <c r="L141" s="57">
        <f>Grundbuch!J139</f>
        <v>0</v>
      </c>
    </row>
    <row r="142" spans="1:12" hidden="1" x14ac:dyDescent="0.2">
      <c r="A142" s="57" t="str">
        <f>IF(Grundbuch!C140&lt;&gt;"",Grundbuch!C140,"")</f>
        <v/>
      </c>
      <c r="B142" s="57">
        <f>IF(Grundbuch!D140&lt;&gt;"",Grundbuch!D140,"")</f>
        <v>0</v>
      </c>
      <c r="C142" s="57" t="str">
        <f>IF(Grundbuch!E140&lt;&gt;"",Grundbuch!E140,"")</f>
        <v/>
      </c>
      <c r="D142" s="57" t="str">
        <f>IF(Grundbuch!F140&lt;&gt;"",Grundbuch!F140,"")</f>
        <v/>
      </c>
      <c r="E142" s="57" t="str">
        <f>IF(Grundbuch!G140&lt;&gt;"",Grundbuch!G140,"")</f>
        <v/>
      </c>
      <c r="F142" s="58">
        <f>Grundbuch!H140</f>
        <v>0</v>
      </c>
      <c r="G142" s="58">
        <f>Grundbuch!I140</f>
        <v>0</v>
      </c>
      <c r="H142" s="58">
        <f>SUMIF($E$4:$E142,$E142,$F$4:$F142)</f>
        <v>0</v>
      </c>
      <c r="I142" s="58">
        <f>SUMIF($E$4:$E142,$E142,$G$4:$G142)</f>
        <v>0</v>
      </c>
      <c r="J142" s="58">
        <f t="shared" si="4"/>
        <v>0</v>
      </c>
      <c r="K142" s="58">
        <f t="shared" si="5"/>
        <v>0</v>
      </c>
      <c r="L142" s="57">
        <f>Grundbuch!J140</f>
        <v>0</v>
      </c>
    </row>
    <row r="143" spans="1:12" hidden="1" x14ac:dyDescent="0.2">
      <c r="A143" s="57" t="str">
        <f>IF(Grundbuch!C141&lt;&gt;"",Grundbuch!C141,"")</f>
        <v/>
      </c>
      <c r="B143" s="57">
        <f>IF(Grundbuch!D141&lt;&gt;"",Grundbuch!D141,"")</f>
        <v>0</v>
      </c>
      <c r="C143" s="57" t="str">
        <f>IF(Grundbuch!E141&lt;&gt;"",Grundbuch!E141,"")</f>
        <v/>
      </c>
      <c r="D143" s="57" t="str">
        <f>IF(Grundbuch!F141&lt;&gt;"",Grundbuch!F141,"")</f>
        <v/>
      </c>
      <c r="E143" s="57" t="str">
        <f>IF(Grundbuch!G141&lt;&gt;"",Grundbuch!G141,"")</f>
        <v/>
      </c>
      <c r="F143" s="58">
        <f>Grundbuch!H141</f>
        <v>0</v>
      </c>
      <c r="G143" s="58">
        <f>Grundbuch!I141</f>
        <v>0</v>
      </c>
      <c r="H143" s="58">
        <f>SUMIF($E$4:$E143,$E143,$F$4:$F143)</f>
        <v>0</v>
      </c>
      <c r="I143" s="58">
        <f>SUMIF($E$4:$E143,$E143,$G$4:$G143)</f>
        <v>0</v>
      </c>
      <c r="J143" s="58">
        <f t="shared" si="4"/>
        <v>0</v>
      </c>
      <c r="K143" s="58">
        <f t="shared" si="5"/>
        <v>0</v>
      </c>
      <c r="L143" s="57">
        <f>Grundbuch!J141</f>
        <v>0</v>
      </c>
    </row>
    <row r="144" spans="1:12" hidden="1" x14ac:dyDescent="0.2">
      <c r="A144" s="57" t="str">
        <f>IF(Grundbuch!C142&lt;&gt;"",Grundbuch!C142,"")</f>
        <v/>
      </c>
      <c r="B144" s="57">
        <f>IF(Grundbuch!D142&lt;&gt;"",Grundbuch!D142,"")</f>
        <v>0</v>
      </c>
      <c r="C144" s="57" t="str">
        <f>IF(Grundbuch!E142&lt;&gt;"",Grundbuch!E142,"")</f>
        <v/>
      </c>
      <c r="D144" s="57" t="str">
        <f>IF(Grundbuch!F142&lt;&gt;"",Grundbuch!F142,"")</f>
        <v/>
      </c>
      <c r="E144" s="57" t="str">
        <f>IF(Grundbuch!G142&lt;&gt;"",Grundbuch!G142,"")</f>
        <v/>
      </c>
      <c r="F144" s="58">
        <f>Grundbuch!H142</f>
        <v>0</v>
      </c>
      <c r="G144" s="58">
        <f>Grundbuch!I142</f>
        <v>0</v>
      </c>
      <c r="H144" s="58">
        <f>SUMIF($E$4:$E144,$E144,$F$4:$F144)</f>
        <v>0</v>
      </c>
      <c r="I144" s="58">
        <f>SUMIF($E$4:$E144,$E144,$G$4:$G144)</f>
        <v>0</v>
      </c>
      <c r="J144" s="58">
        <f t="shared" si="4"/>
        <v>0</v>
      </c>
      <c r="K144" s="58">
        <f t="shared" si="5"/>
        <v>0</v>
      </c>
      <c r="L144" s="57">
        <f>Grundbuch!J142</f>
        <v>0</v>
      </c>
    </row>
    <row r="145" spans="1:12" hidden="1" x14ac:dyDescent="0.2">
      <c r="A145" s="57" t="str">
        <f>IF(Grundbuch!C143&lt;&gt;"",Grundbuch!C143,"")</f>
        <v/>
      </c>
      <c r="B145" s="57">
        <f>IF(Grundbuch!D143&lt;&gt;"",Grundbuch!D143,"")</f>
        <v>0</v>
      </c>
      <c r="C145" s="57" t="str">
        <f>IF(Grundbuch!E143&lt;&gt;"",Grundbuch!E143,"")</f>
        <v/>
      </c>
      <c r="D145" s="57" t="str">
        <f>IF(Grundbuch!F143&lt;&gt;"",Grundbuch!F143,"")</f>
        <v/>
      </c>
      <c r="E145" s="57" t="str">
        <f>IF(Grundbuch!G143&lt;&gt;"",Grundbuch!G143,"")</f>
        <v/>
      </c>
      <c r="F145" s="58">
        <f>Grundbuch!H143</f>
        <v>0</v>
      </c>
      <c r="G145" s="58">
        <f>Grundbuch!I143</f>
        <v>0</v>
      </c>
      <c r="H145" s="58">
        <f>SUMIF($E$4:$E145,$E145,$F$4:$F145)</f>
        <v>0</v>
      </c>
      <c r="I145" s="58">
        <f>SUMIF($E$4:$E145,$E145,$G$4:$G145)</f>
        <v>0</v>
      </c>
      <c r="J145" s="58">
        <f t="shared" si="4"/>
        <v>0</v>
      </c>
      <c r="K145" s="58">
        <f t="shared" si="5"/>
        <v>0</v>
      </c>
      <c r="L145" s="57">
        <f>Grundbuch!J143</f>
        <v>0</v>
      </c>
    </row>
    <row r="146" spans="1:12" hidden="1" x14ac:dyDescent="0.2">
      <c r="A146" s="57" t="str">
        <f>IF(Grundbuch!C144&lt;&gt;"",Grundbuch!C144,"")</f>
        <v/>
      </c>
      <c r="B146" s="57">
        <f>IF(Grundbuch!D144&lt;&gt;"",Grundbuch!D144,"")</f>
        <v>0</v>
      </c>
      <c r="C146" s="57" t="str">
        <f>IF(Grundbuch!E144&lt;&gt;"",Grundbuch!E144,"")</f>
        <v/>
      </c>
      <c r="D146" s="57" t="str">
        <f>IF(Grundbuch!F144&lt;&gt;"",Grundbuch!F144,"")</f>
        <v/>
      </c>
      <c r="E146" s="57" t="str">
        <f>IF(Grundbuch!G144&lt;&gt;"",Grundbuch!G144,"")</f>
        <v/>
      </c>
      <c r="F146" s="58">
        <f>Grundbuch!H144</f>
        <v>0</v>
      </c>
      <c r="G146" s="58">
        <f>Grundbuch!I144</f>
        <v>0</v>
      </c>
      <c r="H146" s="58">
        <f>SUMIF($E$4:$E146,$E146,$F$4:$F146)</f>
        <v>0</v>
      </c>
      <c r="I146" s="58">
        <f>SUMIF($E$4:$E146,$E146,$G$4:$G146)</f>
        <v>0</v>
      </c>
      <c r="J146" s="58">
        <f t="shared" si="4"/>
        <v>0</v>
      </c>
      <c r="K146" s="58">
        <f t="shared" si="5"/>
        <v>0</v>
      </c>
      <c r="L146" s="57">
        <f>Grundbuch!J144</f>
        <v>0</v>
      </c>
    </row>
    <row r="147" spans="1:12" hidden="1" x14ac:dyDescent="0.2">
      <c r="A147" s="57" t="str">
        <f>IF(Grundbuch!C145&lt;&gt;"",Grundbuch!C145,"")</f>
        <v/>
      </c>
      <c r="B147" s="57">
        <f>IF(Grundbuch!D145&lt;&gt;"",Grundbuch!D145,"")</f>
        <v>0</v>
      </c>
      <c r="C147" s="57" t="str">
        <f>IF(Grundbuch!E145&lt;&gt;"",Grundbuch!E145,"")</f>
        <v/>
      </c>
      <c r="D147" s="57" t="str">
        <f>IF(Grundbuch!F145&lt;&gt;"",Grundbuch!F145,"")</f>
        <v/>
      </c>
      <c r="E147" s="57" t="str">
        <f>IF(Grundbuch!G145&lt;&gt;"",Grundbuch!G145,"")</f>
        <v/>
      </c>
      <c r="F147" s="58">
        <f>Grundbuch!H145</f>
        <v>0</v>
      </c>
      <c r="G147" s="58">
        <f>Grundbuch!I145</f>
        <v>0</v>
      </c>
      <c r="H147" s="58">
        <f>SUMIF($E$4:$E147,$E147,$F$4:$F147)</f>
        <v>0</v>
      </c>
      <c r="I147" s="58">
        <f>SUMIF($E$4:$E147,$E147,$G$4:$G147)</f>
        <v>0</v>
      </c>
      <c r="J147" s="58">
        <f t="shared" si="4"/>
        <v>0</v>
      </c>
      <c r="K147" s="58">
        <f t="shared" si="5"/>
        <v>0</v>
      </c>
      <c r="L147" s="57">
        <f>Grundbuch!J145</f>
        <v>0</v>
      </c>
    </row>
    <row r="148" spans="1:12" hidden="1" x14ac:dyDescent="0.2">
      <c r="A148" s="57" t="str">
        <f>IF(Grundbuch!C146&lt;&gt;"",Grundbuch!C146,"")</f>
        <v/>
      </c>
      <c r="B148" s="57">
        <f>IF(Grundbuch!D146&lt;&gt;"",Grundbuch!D146,"")</f>
        <v>0</v>
      </c>
      <c r="C148" s="57" t="str">
        <f>IF(Grundbuch!E146&lt;&gt;"",Grundbuch!E146,"")</f>
        <v/>
      </c>
      <c r="D148" s="57" t="str">
        <f>IF(Grundbuch!F146&lt;&gt;"",Grundbuch!F146,"")</f>
        <v/>
      </c>
      <c r="E148" s="57" t="str">
        <f>IF(Grundbuch!G146&lt;&gt;"",Grundbuch!G146,"")</f>
        <v/>
      </c>
      <c r="F148" s="58">
        <f>Grundbuch!H146</f>
        <v>0</v>
      </c>
      <c r="G148" s="58">
        <f>Grundbuch!I146</f>
        <v>0</v>
      </c>
      <c r="H148" s="58">
        <f>SUMIF($E$4:$E148,$E148,$F$4:$F148)</f>
        <v>0</v>
      </c>
      <c r="I148" s="58">
        <f>SUMIF($E$4:$E148,$E148,$G$4:$G148)</f>
        <v>0</v>
      </c>
      <c r="J148" s="58">
        <f t="shared" si="4"/>
        <v>0</v>
      </c>
      <c r="K148" s="58">
        <f t="shared" si="5"/>
        <v>0</v>
      </c>
      <c r="L148" s="57">
        <f>Grundbuch!J146</f>
        <v>0</v>
      </c>
    </row>
    <row r="149" spans="1:12" hidden="1" x14ac:dyDescent="0.2">
      <c r="A149" s="57" t="str">
        <f>IF(Grundbuch!C147&lt;&gt;"",Grundbuch!C147,"")</f>
        <v/>
      </c>
      <c r="B149" s="57">
        <f>IF(Grundbuch!D147&lt;&gt;"",Grundbuch!D147,"")</f>
        <v>0</v>
      </c>
      <c r="C149" s="57" t="str">
        <f>IF(Grundbuch!E147&lt;&gt;"",Grundbuch!E147,"")</f>
        <v/>
      </c>
      <c r="D149" s="57" t="str">
        <f>IF(Grundbuch!F147&lt;&gt;"",Grundbuch!F147,"")</f>
        <v/>
      </c>
      <c r="E149" s="57" t="str">
        <f>IF(Grundbuch!G147&lt;&gt;"",Grundbuch!G147,"")</f>
        <v/>
      </c>
      <c r="F149" s="58">
        <f>Grundbuch!H147</f>
        <v>0</v>
      </c>
      <c r="G149" s="58">
        <f>Grundbuch!I147</f>
        <v>0</v>
      </c>
      <c r="H149" s="58">
        <f>SUMIF($E$4:$E149,$E149,$F$4:$F149)</f>
        <v>0</v>
      </c>
      <c r="I149" s="58">
        <f>SUMIF($E$4:$E149,$E149,$G$4:$G149)</f>
        <v>0</v>
      </c>
      <c r="J149" s="58">
        <f t="shared" si="4"/>
        <v>0</v>
      </c>
      <c r="K149" s="58">
        <f t="shared" si="5"/>
        <v>0</v>
      </c>
      <c r="L149" s="57">
        <f>Grundbuch!J147</f>
        <v>0</v>
      </c>
    </row>
    <row r="150" spans="1:12" hidden="1" x14ac:dyDescent="0.2">
      <c r="A150" s="57" t="str">
        <f>IF(Grundbuch!C148&lt;&gt;"",Grundbuch!C148,"")</f>
        <v/>
      </c>
      <c r="B150" s="57">
        <f>IF(Grundbuch!D148&lt;&gt;"",Grundbuch!D148,"")</f>
        <v>0</v>
      </c>
      <c r="C150" s="57" t="str">
        <f>IF(Grundbuch!E148&lt;&gt;"",Grundbuch!E148,"")</f>
        <v/>
      </c>
      <c r="D150" s="57" t="str">
        <f>IF(Grundbuch!F148&lt;&gt;"",Grundbuch!F148,"")</f>
        <v/>
      </c>
      <c r="E150" s="57" t="str">
        <f>IF(Grundbuch!G148&lt;&gt;"",Grundbuch!G148,"")</f>
        <v/>
      </c>
      <c r="F150" s="58">
        <f>Grundbuch!H148</f>
        <v>0</v>
      </c>
      <c r="G150" s="58">
        <f>Grundbuch!I148</f>
        <v>0</v>
      </c>
      <c r="H150" s="58">
        <f>SUMIF($E$4:$E150,$E150,$F$4:$F150)</f>
        <v>0</v>
      </c>
      <c r="I150" s="58">
        <f>SUMIF($E$4:$E150,$E150,$G$4:$G150)</f>
        <v>0</v>
      </c>
      <c r="J150" s="58">
        <f t="shared" si="4"/>
        <v>0</v>
      </c>
      <c r="K150" s="58">
        <f t="shared" si="5"/>
        <v>0</v>
      </c>
      <c r="L150" s="57">
        <f>Grundbuch!J148</f>
        <v>0</v>
      </c>
    </row>
    <row r="151" spans="1:12" hidden="1" x14ac:dyDescent="0.2">
      <c r="A151" s="57" t="str">
        <f>IF(Grundbuch!C149&lt;&gt;"",Grundbuch!C149,"")</f>
        <v/>
      </c>
      <c r="B151" s="57">
        <f>IF(Grundbuch!D149&lt;&gt;"",Grundbuch!D149,"")</f>
        <v>0</v>
      </c>
      <c r="C151" s="57" t="str">
        <f>IF(Grundbuch!E149&lt;&gt;"",Grundbuch!E149,"")</f>
        <v/>
      </c>
      <c r="D151" s="57" t="str">
        <f>IF(Grundbuch!F149&lt;&gt;"",Grundbuch!F149,"")</f>
        <v/>
      </c>
      <c r="E151" s="57" t="str">
        <f>IF(Grundbuch!G149&lt;&gt;"",Grundbuch!G149,"")</f>
        <v/>
      </c>
      <c r="F151" s="58">
        <f>Grundbuch!H149</f>
        <v>0</v>
      </c>
      <c r="G151" s="58">
        <f>Grundbuch!I149</f>
        <v>0</v>
      </c>
      <c r="H151" s="58">
        <f>SUMIF($E$4:$E151,$E151,$F$4:$F151)</f>
        <v>0</v>
      </c>
      <c r="I151" s="58">
        <f>SUMIF($E$4:$E151,$E151,$G$4:$G151)</f>
        <v>0</v>
      </c>
      <c r="J151" s="58">
        <f t="shared" si="4"/>
        <v>0</v>
      </c>
      <c r="K151" s="58">
        <f t="shared" si="5"/>
        <v>0</v>
      </c>
      <c r="L151" s="57">
        <f>Grundbuch!J149</f>
        <v>0</v>
      </c>
    </row>
    <row r="152" spans="1:12" hidden="1" x14ac:dyDescent="0.2">
      <c r="A152" s="57" t="str">
        <f>IF(Grundbuch!C150&lt;&gt;"",Grundbuch!C150,"")</f>
        <v/>
      </c>
      <c r="B152" s="57">
        <f>IF(Grundbuch!D150&lt;&gt;"",Grundbuch!D150,"")</f>
        <v>0</v>
      </c>
      <c r="C152" s="57" t="str">
        <f>IF(Grundbuch!E150&lt;&gt;"",Grundbuch!E150,"")</f>
        <v/>
      </c>
      <c r="D152" s="57" t="str">
        <f>IF(Grundbuch!F150&lt;&gt;"",Grundbuch!F150,"")</f>
        <v/>
      </c>
      <c r="E152" s="57" t="str">
        <f>IF(Grundbuch!G150&lt;&gt;"",Grundbuch!G150,"")</f>
        <v/>
      </c>
      <c r="F152" s="58">
        <f>Grundbuch!H150</f>
        <v>0</v>
      </c>
      <c r="G152" s="58">
        <f>Grundbuch!I150</f>
        <v>0</v>
      </c>
      <c r="H152" s="58">
        <f>SUMIF($E$4:$E152,$E152,$F$4:$F152)</f>
        <v>0</v>
      </c>
      <c r="I152" s="58">
        <f>SUMIF($E$4:$E152,$E152,$G$4:$G152)</f>
        <v>0</v>
      </c>
      <c r="J152" s="58">
        <f t="shared" si="4"/>
        <v>0</v>
      </c>
      <c r="K152" s="58">
        <f t="shared" si="5"/>
        <v>0</v>
      </c>
      <c r="L152" s="57">
        <f>Grundbuch!J150</f>
        <v>0</v>
      </c>
    </row>
    <row r="153" spans="1:12" hidden="1" x14ac:dyDescent="0.2">
      <c r="A153" s="57" t="str">
        <f>IF(Grundbuch!C151&lt;&gt;"",Grundbuch!C151,"")</f>
        <v/>
      </c>
      <c r="B153" s="57">
        <f>IF(Grundbuch!D151&lt;&gt;"",Grundbuch!D151,"")</f>
        <v>0</v>
      </c>
      <c r="C153" s="57" t="str">
        <f>IF(Grundbuch!E151&lt;&gt;"",Grundbuch!E151,"")</f>
        <v/>
      </c>
      <c r="D153" s="57" t="str">
        <f>IF(Grundbuch!F151&lt;&gt;"",Grundbuch!F151,"")</f>
        <v/>
      </c>
      <c r="E153" s="57" t="str">
        <f>IF(Grundbuch!G151&lt;&gt;"",Grundbuch!G151,"")</f>
        <v/>
      </c>
      <c r="F153" s="58">
        <f>Grundbuch!H151</f>
        <v>0</v>
      </c>
      <c r="G153" s="58">
        <f>Grundbuch!I151</f>
        <v>0</v>
      </c>
      <c r="H153" s="58">
        <f>SUMIF($E$4:$E153,$E153,$F$4:$F153)</f>
        <v>0</v>
      </c>
      <c r="I153" s="58">
        <f>SUMIF($E$4:$E153,$E153,$G$4:$G153)</f>
        <v>0</v>
      </c>
      <c r="J153" s="58">
        <f t="shared" si="4"/>
        <v>0</v>
      </c>
      <c r="K153" s="58">
        <f t="shared" si="5"/>
        <v>0</v>
      </c>
      <c r="L153" s="57">
        <f>Grundbuch!J151</f>
        <v>0</v>
      </c>
    </row>
    <row r="154" spans="1:12" hidden="1" x14ac:dyDescent="0.2">
      <c r="A154" s="57" t="str">
        <f>IF(Grundbuch!C152&lt;&gt;"",Grundbuch!C152,"")</f>
        <v/>
      </c>
      <c r="B154" s="57">
        <f>IF(Grundbuch!D152&lt;&gt;"",Grundbuch!D152,"")</f>
        <v>0</v>
      </c>
      <c r="C154" s="57" t="str">
        <f>IF(Grundbuch!E152&lt;&gt;"",Grundbuch!E152,"")</f>
        <v/>
      </c>
      <c r="D154" s="57" t="str">
        <f>IF(Grundbuch!F152&lt;&gt;"",Grundbuch!F152,"")</f>
        <v/>
      </c>
      <c r="E154" s="57" t="str">
        <f>IF(Grundbuch!G152&lt;&gt;"",Grundbuch!G152,"")</f>
        <v/>
      </c>
      <c r="F154" s="58">
        <f>Grundbuch!H152</f>
        <v>0</v>
      </c>
      <c r="G154" s="58">
        <f>Grundbuch!I152</f>
        <v>0</v>
      </c>
      <c r="H154" s="58">
        <f>SUMIF($E$4:$E154,$E154,$F$4:$F154)</f>
        <v>0</v>
      </c>
      <c r="I154" s="58">
        <f>SUMIF($E$4:$E154,$E154,$G$4:$G154)</f>
        <v>0</v>
      </c>
      <c r="J154" s="58">
        <f t="shared" si="4"/>
        <v>0</v>
      </c>
      <c r="K154" s="58">
        <f t="shared" si="5"/>
        <v>0</v>
      </c>
      <c r="L154" s="57">
        <f>Grundbuch!J152</f>
        <v>0</v>
      </c>
    </row>
    <row r="155" spans="1:12" hidden="1" x14ac:dyDescent="0.2">
      <c r="A155" s="57" t="str">
        <f>IF(Grundbuch!C153&lt;&gt;"",Grundbuch!C153,"")</f>
        <v/>
      </c>
      <c r="B155" s="57">
        <f>IF(Grundbuch!D153&lt;&gt;"",Grundbuch!D153,"")</f>
        <v>0</v>
      </c>
      <c r="C155" s="57" t="str">
        <f>IF(Grundbuch!E153&lt;&gt;"",Grundbuch!E153,"")</f>
        <v/>
      </c>
      <c r="D155" s="57" t="str">
        <f>IF(Grundbuch!F153&lt;&gt;"",Grundbuch!F153,"")</f>
        <v/>
      </c>
      <c r="E155" s="57" t="str">
        <f>IF(Grundbuch!G153&lt;&gt;"",Grundbuch!G153,"")</f>
        <v/>
      </c>
      <c r="F155" s="58">
        <f>Grundbuch!H153</f>
        <v>0</v>
      </c>
      <c r="G155" s="58">
        <f>Grundbuch!I153</f>
        <v>0</v>
      </c>
      <c r="H155" s="58">
        <f>SUMIF($E$4:$E155,$E155,$F$4:$F155)</f>
        <v>0</v>
      </c>
      <c r="I155" s="58">
        <f>SUMIF($E$4:$E155,$E155,$G$4:$G155)</f>
        <v>0</v>
      </c>
      <c r="J155" s="58">
        <f t="shared" si="4"/>
        <v>0</v>
      </c>
      <c r="K155" s="58">
        <f t="shared" si="5"/>
        <v>0</v>
      </c>
      <c r="L155" s="57">
        <f>Grundbuch!J153</f>
        <v>0</v>
      </c>
    </row>
    <row r="156" spans="1:12" hidden="1" x14ac:dyDescent="0.2">
      <c r="A156" s="57" t="str">
        <f>IF(Grundbuch!C154&lt;&gt;"",Grundbuch!C154,"")</f>
        <v/>
      </c>
      <c r="B156" s="57">
        <f>IF(Grundbuch!D154&lt;&gt;"",Grundbuch!D154,"")</f>
        <v>0</v>
      </c>
      <c r="C156" s="57" t="str">
        <f>IF(Grundbuch!E154&lt;&gt;"",Grundbuch!E154,"")</f>
        <v/>
      </c>
      <c r="D156" s="57" t="str">
        <f>IF(Grundbuch!F154&lt;&gt;"",Grundbuch!F154,"")</f>
        <v/>
      </c>
      <c r="E156" s="57" t="str">
        <f>IF(Grundbuch!G154&lt;&gt;"",Grundbuch!G154,"")</f>
        <v/>
      </c>
      <c r="F156" s="58">
        <f>Grundbuch!H154</f>
        <v>0</v>
      </c>
      <c r="G156" s="58">
        <f>Grundbuch!I154</f>
        <v>0</v>
      </c>
      <c r="H156" s="58">
        <f>SUMIF($E$4:$E156,$E156,$F$4:$F156)</f>
        <v>0</v>
      </c>
      <c r="I156" s="58">
        <f>SUMIF($E$4:$E156,$E156,$G$4:$G156)</f>
        <v>0</v>
      </c>
      <c r="J156" s="58">
        <f t="shared" si="4"/>
        <v>0</v>
      </c>
      <c r="K156" s="58">
        <f t="shared" si="5"/>
        <v>0</v>
      </c>
      <c r="L156" s="57">
        <f>Grundbuch!J154</f>
        <v>0</v>
      </c>
    </row>
    <row r="157" spans="1:12" hidden="1" x14ac:dyDescent="0.2">
      <c r="A157" s="57" t="str">
        <f>IF(Grundbuch!C155&lt;&gt;"",Grundbuch!C155,"")</f>
        <v/>
      </c>
      <c r="B157" s="57">
        <f>IF(Grundbuch!D155&lt;&gt;"",Grundbuch!D155,"")</f>
        <v>0</v>
      </c>
      <c r="C157" s="57" t="str">
        <f>IF(Grundbuch!E155&lt;&gt;"",Grundbuch!E155,"")</f>
        <v/>
      </c>
      <c r="D157" s="57" t="str">
        <f>IF(Grundbuch!F155&lt;&gt;"",Grundbuch!F155,"")</f>
        <v/>
      </c>
      <c r="E157" s="57" t="str">
        <f>IF(Grundbuch!G155&lt;&gt;"",Grundbuch!G155,"")</f>
        <v/>
      </c>
      <c r="F157" s="58">
        <f>Grundbuch!H155</f>
        <v>0</v>
      </c>
      <c r="G157" s="58">
        <f>Grundbuch!I155</f>
        <v>0</v>
      </c>
      <c r="H157" s="58">
        <f>SUMIF($E$4:$E157,$E157,$F$4:$F157)</f>
        <v>0</v>
      </c>
      <c r="I157" s="58">
        <f>SUMIF($E$4:$E157,$E157,$G$4:$G157)</f>
        <v>0</v>
      </c>
      <c r="J157" s="58">
        <f t="shared" si="4"/>
        <v>0</v>
      </c>
      <c r="K157" s="58">
        <f t="shared" si="5"/>
        <v>0</v>
      </c>
      <c r="L157" s="57">
        <f>Grundbuch!J155</f>
        <v>0</v>
      </c>
    </row>
    <row r="158" spans="1:12" hidden="1" x14ac:dyDescent="0.2">
      <c r="A158" s="57" t="str">
        <f>IF(Grundbuch!C156&lt;&gt;"",Grundbuch!C156,"")</f>
        <v/>
      </c>
      <c r="B158" s="57">
        <f>IF(Grundbuch!D156&lt;&gt;"",Grundbuch!D156,"")</f>
        <v>0</v>
      </c>
      <c r="C158" s="57" t="str">
        <f>IF(Grundbuch!E156&lt;&gt;"",Grundbuch!E156,"")</f>
        <v/>
      </c>
      <c r="D158" s="57" t="str">
        <f>IF(Grundbuch!F156&lt;&gt;"",Grundbuch!F156,"")</f>
        <v/>
      </c>
      <c r="E158" s="57" t="str">
        <f>IF(Grundbuch!G156&lt;&gt;"",Grundbuch!G156,"")</f>
        <v/>
      </c>
      <c r="F158" s="58">
        <f>Grundbuch!H156</f>
        <v>0</v>
      </c>
      <c r="G158" s="58">
        <f>Grundbuch!I156</f>
        <v>0</v>
      </c>
      <c r="H158" s="58">
        <f>SUMIF($E$4:$E158,$E158,$F$4:$F158)</f>
        <v>0</v>
      </c>
      <c r="I158" s="58">
        <f>SUMIF($E$4:$E158,$E158,$G$4:$G158)</f>
        <v>0</v>
      </c>
      <c r="J158" s="58">
        <f t="shared" si="4"/>
        <v>0</v>
      </c>
      <c r="K158" s="58">
        <f t="shared" si="5"/>
        <v>0</v>
      </c>
      <c r="L158" s="57">
        <f>Grundbuch!J156</f>
        <v>0</v>
      </c>
    </row>
    <row r="159" spans="1:12" hidden="1" x14ac:dyDescent="0.2">
      <c r="A159" s="57" t="str">
        <f>IF(Grundbuch!C157&lt;&gt;"",Grundbuch!C157,"")</f>
        <v/>
      </c>
      <c r="B159" s="57">
        <f>IF(Grundbuch!D157&lt;&gt;"",Grundbuch!D157,"")</f>
        <v>0</v>
      </c>
      <c r="C159" s="57" t="str">
        <f>IF(Grundbuch!E157&lt;&gt;"",Grundbuch!E157,"")</f>
        <v/>
      </c>
      <c r="D159" s="57" t="str">
        <f>IF(Grundbuch!F157&lt;&gt;"",Grundbuch!F157,"")</f>
        <v/>
      </c>
      <c r="E159" s="57" t="str">
        <f>IF(Grundbuch!G157&lt;&gt;"",Grundbuch!G157,"")</f>
        <v/>
      </c>
      <c r="F159" s="58">
        <f>Grundbuch!H157</f>
        <v>0</v>
      </c>
      <c r="G159" s="58">
        <f>Grundbuch!I157</f>
        <v>0</v>
      </c>
      <c r="H159" s="58">
        <f>SUMIF($E$4:$E159,$E159,$F$4:$F159)</f>
        <v>0</v>
      </c>
      <c r="I159" s="58">
        <f>SUMIF($E$4:$E159,$E159,$G$4:$G159)</f>
        <v>0</v>
      </c>
      <c r="J159" s="58">
        <f t="shared" si="4"/>
        <v>0</v>
      </c>
      <c r="K159" s="58">
        <f t="shared" si="5"/>
        <v>0</v>
      </c>
      <c r="L159" s="57">
        <f>Grundbuch!J157</f>
        <v>0</v>
      </c>
    </row>
    <row r="160" spans="1:12" hidden="1" x14ac:dyDescent="0.2">
      <c r="A160" s="57" t="str">
        <f>IF(Grundbuch!C158&lt;&gt;"",Grundbuch!C158,"")</f>
        <v/>
      </c>
      <c r="B160" s="57">
        <f>IF(Grundbuch!D158&lt;&gt;"",Grundbuch!D158,"")</f>
        <v>0</v>
      </c>
      <c r="C160" s="57" t="str">
        <f>IF(Grundbuch!E158&lt;&gt;"",Grundbuch!E158,"")</f>
        <v/>
      </c>
      <c r="D160" s="57" t="str">
        <f>IF(Grundbuch!F158&lt;&gt;"",Grundbuch!F158,"")</f>
        <v/>
      </c>
      <c r="E160" s="57" t="str">
        <f>IF(Grundbuch!G158&lt;&gt;"",Grundbuch!G158,"")</f>
        <v/>
      </c>
      <c r="F160" s="58">
        <f>Grundbuch!H158</f>
        <v>0</v>
      </c>
      <c r="G160" s="58">
        <f>Grundbuch!I158</f>
        <v>0</v>
      </c>
      <c r="H160" s="58">
        <f>SUMIF($E$4:$E160,$E160,$F$4:$F160)</f>
        <v>0</v>
      </c>
      <c r="I160" s="58">
        <f>SUMIF($E$4:$E160,$E160,$G$4:$G160)</f>
        <v>0</v>
      </c>
      <c r="J160" s="58">
        <f t="shared" si="4"/>
        <v>0</v>
      </c>
      <c r="K160" s="58">
        <f t="shared" si="5"/>
        <v>0</v>
      </c>
      <c r="L160" s="57">
        <f>Grundbuch!J158</f>
        <v>0</v>
      </c>
    </row>
    <row r="161" spans="1:12" hidden="1" x14ac:dyDescent="0.2">
      <c r="A161" s="57" t="str">
        <f>IF(Grundbuch!C159&lt;&gt;"",Grundbuch!C159,"")</f>
        <v/>
      </c>
      <c r="B161" s="57" t="str">
        <f>IF(Grundbuch!D159&lt;&gt;"",Grundbuch!D159,"")</f>
        <v/>
      </c>
      <c r="C161" s="57" t="str">
        <f>IF(Grundbuch!E159&lt;&gt;"",Grundbuch!E159,"")</f>
        <v/>
      </c>
      <c r="D161" s="57" t="str">
        <f>IF(Grundbuch!F159&lt;&gt;"",Grundbuch!F159,"")</f>
        <v/>
      </c>
      <c r="E161" s="57" t="str">
        <f>IF(Grundbuch!G159&lt;&gt;"",Grundbuch!G159,"")</f>
        <v/>
      </c>
      <c r="F161" s="58">
        <f>Grundbuch!H159</f>
        <v>0</v>
      </c>
      <c r="G161" s="58">
        <f>Grundbuch!I159</f>
        <v>0</v>
      </c>
      <c r="H161" s="58">
        <f>SUMIF($E$4:$E161,$E161,$F$4:$F161)</f>
        <v>0</v>
      </c>
      <c r="I161" s="58">
        <f>SUMIF($E$4:$E161,$E161,$G$4:$G161)</f>
        <v>0</v>
      </c>
      <c r="J161" s="58">
        <f t="shared" si="4"/>
        <v>0</v>
      </c>
      <c r="K161" s="58">
        <f t="shared" si="5"/>
        <v>0</v>
      </c>
      <c r="L161" s="57">
        <f>Grundbuch!J159</f>
        <v>0</v>
      </c>
    </row>
    <row r="162" spans="1:12" hidden="1" x14ac:dyDescent="0.2">
      <c r="A162" s="57" t="str">
        <f>IF(Grundbuch!C160&lt;&gt;"",Grundbuch!C160,"")</f>
        <v/>
      </c>
      <c r="B162" s="57" t="str">
        <f>IF(Grundbuch!D160&lt;&gt;"",Grundbuch!D160,"")</f>
        <v/>
      </c>
      <c r="C162" s="57" t="str">
        <f>IF(Grundbuch!E160&lt;&gt;"",Grundbuch!E160,"")</f>
        <v/>
      </c>
      <c r="D162" s="57" t="str">
        <f>IF(Grundbuch!F160&lt;&gt;"",Grundbuch!F160,"")</f>
        <v>Umsatzerlöse für Waren</v>
      </c>
      <c r="E162" s="57" t="str">
        <f>IF(Grundbuch!G160&lt;&gt;"",Grundbuch!G160,"")</f>
        <v>5100</v>
      </c>
      <c r="F162" s="58">
        <f>Grundbuch!H160</f>
        <v>0</v>
      </c>
      <c r="G162" s="58">
        <f>Grundbuch!I160</f>
        <v>0</v>
      </c>
      <c r="H162" s="58">
        <f>SUMIF($E$4:$E162,$E162,$F$4:$F162)</f>
        <v>0</v>
      </c>
      <c r="I162" s="58">
        <f>SUMIF($E$4:$E162,$E162,$G$4:$G162)</f>
        <v>123472.21983193277</v>
      </c>
      <c r="J162" s="58">
        <f t="shared" si="4"/>
        <v>123472.21983193277</v>
      </c>
      <c r="K162" s="58">
        <f t="shared" si="5"/>
        <v>0</v>
      </c>
      <c r="L162" s="57" t="str">
        <f>Grundbuch!J160</f>
        <v>5100</v>
      </c>
    </row>
    <row r="163" spans="1:12" hidden="1" x14ac:dyDescent="0.2">
      <c r="A163" s="57" t="str">
        <f>IF(Grundbuch!C161&lt;&gt;"",Grundbuch!C161,"")</f>
        <v/>
      </c>
      <c r="B163" s="57" t="str">
        <f>IF(Grundbuch!D161&lt;&gt;"",Grundbuch!D161,"")</f>
        <v/>
      </c>
      <c r="C163" s="57" t="str">
        <f>IF(Grundbuch!E161&lt;&gt;"",Grundbuch!E161,"")</f>
        <v/>
      </c>
      <c r="D163" s="57" t="str">
        <f>IF(Grundbuch!F161&lt;&gt;"",Grundbuch!F161,"")</f>
        <v>GuV</v>
      </c>
      <c r="E163" s="57" t="str">
        <f>IF(Grundbuch!G161&lt;&gt;"",Grundbuch!G161,"")</f>
        <v>8020</v>
      </c>
      <c r="F163" s="58">
        <f>Grundbuch!H161</f>
        <v>0</v>
      </c>
      <c r="G163" s="58">
        <f>Grundbuch!I161</f>
        <v>123472.21983193277</v>
      </c>
      <c r="H163" s="58">
        <f>SUMIF($E$4:$E163,$E163,$F$4:$F163)</f>
        <v>0</v>
      </c>
      <c r="I163" s="58">
        <f>SUMIF($E$4:$E163,$E163,$G$4:$G163)</f>
        <v>123472.21983193277</v>
      </c>
      <c r="J163" s="58">
        <f t="shared" si="4"/>
        <v>123472.21983193277</v>
      </c>
      <c r="K163" s="58">
        <f t="shared" si="5"/>
        <v>0</v>
      </c>
      <c r="L163" s="57" t="str">
        <f>Grundbuch!J161</f>
        <v>5100</v>
      </c>
    </row>
    <row r="164" spans="1:12" hidden="1" x14ac:dyDescent="0.2">
      <c r="A164" s="57" t="str">
        <f>IF(Grundbuch!C162&lt;&gt;"",Grundbuch!C162,"")</f>
        <v/>
      </c>
      <c r="B164" s="57" t="str">
        <f>IF(Grundbuch!D162&lt;&gt;"",Grundbuch!D162,"")</f>
        <v/>
      </c>
      <c r="C164" s="57" t="str">
        <f>IF(Grundbuch!E162&lt;&gt;"",Grundbuch!E162,"")</f>
        <v/>
      </c>
      <c r="D164" s="57" t="str">
        <f>IF(Grundbuch!F162&lt;&gt;"",Grundbuch!F162,"")</f>
        <v>Zinserträge</v>
      </c>
      <c r="E164" s="57" t="str">
        <f>IF(Grundbuch!G162&lt;&gt;"",Grundbuch!G162,"")</f>
        <v>5710</v>
      </c>
      <c r="F164" s="58">
        <f>Grundbuch!H162</f>
        <v>0</v>
      </c>
      <c r="G164" s="58">
        <f>Grundbuch!I162</f>
        <v>0</v>
      </c>
      <c r="H164" s="58">
        <f>SUMIF($E$4:$E164,$E164,$F$4:$F164)</f>
        <v>0</v>
      </c>
      <c r="I164" s="58">
        <f>SUMIF($E$4:$E164,$E164,$G$4:$G164)</f>
        <v>0</v>
      </c>
      <c r="J164" s="58">
        <f t="shared" si="4"/>
        <v>0</v>
      </c>
      <c r="K164" s="58">
        <f t="shared" si="5"/>
        <v>0</v>
      </c>
      <c r="L164" s="57" t="str">
        <f>Grundbuch!J162</f>
        <v>5710</v>
      </c>
    </row>
    <row r="165" spans="1:12" hidden="1" x14ac:dyDescent="0.2">
      <c r="A165" s="57" t="str">
        <f>IF(Grundbuch!C163&lt;&gt;"",Grundbuch!C163,"")</f>
        <v/>
      </c>
      <c r="B165" s="57" t="str">
        <f>IF(Grundbuch!D163&lt;&gt;"",Grundbuch!D163,"")</f>
        <v/>
      </c>
      <c r="C165" s="57" t="str">
        <f>IF(Grundbuch!E163&lt;&gt;"",Grundbuch!E163,"")</f>
        <v/>
      </c>
      <c r="D165" s="57" t="str">
        <f>IF(Grundbuch!F163&lt;&gt;"",Grundbuch!F163,"")</f>
        <v>GuV</v>
      </c>
      <c r="E165" s="57" t="str">
        <f>IF(Grundbuch!G163&lt;&gt;"",Grundbuch!G163,"")</f>
        <v>8020</v>
      </c>
      <c r="F165" s="58">
        <f>Grundbuch!H163</f>
        <v>0</v>
      </c>
      <c r="G165" s="58">
        <f>Grundbuch!I163</f>
        <v>0</v>
      </c>
      <c r="H165" s="58">
        <f>SUMIF($E$4:$E165,$E165,$F$4:$F165)</f>
        <v>0</v>
      </c>
      <c r="I165" s="58">
        <f>SUMIF($E$4:$E165,$E165,$G$4:$G165)</f>
        <v>123472.21983193277</v>
      </c>
      <c r="J165" s="58">
        <f t="shared" si="4"/>
        <v>123472.21983193277</v>
      </c>
      <c r="K165" s="58">
        <f t="shared" si="5"/>
        <v>0</v>
      </c>
      <c r="L165" s="57" t="str">
        <f>Grundbuch!J163</f>
        <v>5710</v>
      </c>
    </row>
    <row r="166" spans="1:12" hidden="1" x14ac:dyDescent="0.2">
      <c r="A166" s="57" t="str">
        <f>IF(Grundbuch!C164&lt;&gt;"",Grundbuch!C164,"")</f>
        <v/>
      </c>
      <c r="B166" s="57" t="str">
        <f>IF(Grundbuch!D164&lt;&gt;"",Grundbuch!D164,"")</f>
        <v/>
      </c>
      <c r="C166" s="57" t="str">
        <f>IF(Grundbuch!E164&lt;&gt;"",Grundbuch!E164,"")</f>
        <v/>
      </c>
      <c r="D166" s="57" t="str">
        <f>IF(Grundbuch!F164&lt;&gt;"",Grundbuch!F164,"")</f>
        <v>GuV</v>
      </c>
      <c r="E166" s="57" t="str">
        <f>IF(Grundbuch!G164&lt;&gt;"",Grundbuch!G164,"")</f>
        <v>8020</v>
      </c>
      <c r="F166" s="58">
        <f>Grundbuch!H164</f>
        <v>0</v>
      </c>
      <c r="G166" s="58">
        <f>Grundbuch!I164</f>
        <v>0</v>
      </c>
      <c r="H166" s="58">
        <f>SUMIF($E$4:$E166,$E166,$F$4:$F166)</f>
        <v>0</v>
      </c>
      <c r="I166" s="58">
        <f>SUMIF($E$4:$E166,$E166,$G$4:$G166)</f>
        <v>123472.21983193277</v>
      </c>
      <c r="J166" s="58">
        <f t="shared" si="4"/>
        <v>123472.21983193277</v>
      </c>
      <c r="K166" s="58">
        <f t="shared" si="5"/>
        <v>0</v>
      </c>
      <c r="L166" s="57">
        <f>Grundbuch!J164</f>
        <v>0</v>
      </c>
    </row>
    <row r="167" spans="1:12" hidden="1" x14ac:dyDescent="0.2">
      <c r="A167" s="57" t="str">
        <f>IF(Grundbuch!C165&lt;&gt;"",Grundbuch!C165,"")</f>
        <v/>
      </c>
      <c r="B167" s="57" t="str">
        <f>IF(Grundbuch!D165&lt;&gt;"",Grundbuch!D165,"")</f>
        <v/>
      </c>
      <c r="C167" s="57" t="str">
        <f>IF(Grundbuch!E165&lt;&gt;"",Grundbuch!E165,"")</f>
        <v/>
      </c>
      <c r="D167" s="57" t="str">
        <f>IF(Grundbuch!F165&lt;&gt;"",Grundbuch!F165,"")</f>
        <v>Wareneingang (Aufwendungen für Waren Sammelkonto)</v>
      </c>
      <c r="E167" s="57" t="str">
        <f>IF(Grundbuch!G165&lt;&gt;"",Grundbuch!G165,"")</f>
        <v>6060</v>
      </c>
      <c r="F167" s="58">
        <f>Grundbuch!H165</f>
        <v>0</v>
      </c>
      <c r="G167" s="58">
        <f>Grundbuch!I165</f>
        <v>0</v>
      </c>
      <c r="H167" s="58">
        <f>SUMIF($E$4:$E167,$E167,$F$4:$F167)</f>
        <v>0</v>
      </c>
      <c r="I167" s="58">
        <f>SUMIF($E$4:$E167,$E167,$G$4:$G167)</f>
        <v>0</v>
      </c>
      <c r="J167" s="58">
        <f t="shared" si="4"/>
        <v>0</v>
      </c>
      <c r="K167" s="58">
        <f t="shared" si="5"/>
        <v>0</v>
      </c>
      <c r="L167" s="57">
        <f>Grundbuch!J165</f>
        <v>0</v>
      </c>
    </row>
    <row r="168" spans="1:12" hidden="1" x14ac:dyDescent="0.2">
      <c r="A168" s="57" t="str">
        <f>IF(Grundbuch!C166&lt;&gt;"",Grundbuch!C166,"")</f>
        <v/>
      </c>
      <c r="B168" s="57" t="str">
        <f>IF(Grundbuch!D166&lt;&gt;"",Grundbuch!D166,"")</f>
        <v/>
      </c>
      <c r="C168" s="57" t="str">
        <f>IF(Grundbuch!E166&lt;&gt;"",Grundbuch!E166,"")</f>
        <v/>
      </c>
      <c r="D168" s="57" t="str">
        <f>IF(Grundbuch!F166&lt;&gt;"",Grundbuch!F166,"")</f>
        <v>GuV</v>
      </c>
      <c r="E168" s="57" t="str">
        <f>IF(Grundbuch!G166&lt;&gt;"",Grundbuch!G166,"")</f>
        <v>8020</v>
      </c>
      <c r="F168" s="58">
        <f>Grundbuch!H166</f>
        <v>0</v>
      </c>
      <c r="G168" s="58">
        <f>Grundbuch!I166</f>
        <v>0</v>
      </c>
      <c r="H168" s="58">
        <f>SUMIF($E$4:$E168,$E168,$F$4:$F168)</f>
        <v>0</v>
      </c>
      <c r="I168" s="58">
        <f>SUMIF($E$4:$E168,$E168,$G$4:$G168)</f>
        <v>123472.21983193277</v>
      </c>
      <c r="J168" s="58">
        <f t="shared" si="4"/>
        <v>123472.21983193277</v>
      </c>
      <c r="K168" s="58">
        <f t="shared" si="5"/>
        <v>0</v>
      </c>
      <c r="L168" s="57">
        <f>Grundbuch!J166</f>
        <v>0</v>
      </c>
    </row>
    <row r="169" spans="1:12" hidden="1" x14ac:dyDescent="0.2">
      <c r="A169" s="57" t="str">
        <f>IF(Grundbuch!C167&lt;&gt;"",Grundbuch!C167,"")</f>
        <v/>
      </c>
      <c r="B169" s="57" t="str">
        <f>IF(Grundbuch!D167&lt;&gt;"",Grundbuch!D167,"")</f>
        <v/>
      </c>
      <c r="C169" s="57" t="str">
        <f>IF(Grundbuch!E167&lt;&gt;"",Grundbuch!E167,"")</f>
        <v/>
      </c>
      <c r="D169" s="57" t="str">
        <f>IF(Grundbuch!F167&lt;&gt;"",Grundbuch!F167,"")</f>
        <v>Aufwendungen für Fremdinstandsetzung</v>
      </c>
      <c r="E169" s="57" t="str">
        <f>IF(Grundbuch!G167&lt;&gt;"",Grundbuch!G167,"")</f>
        <v>6160</v>
      </c>
      <c r="F169" s="58">
        <f>Grundbuch!H167</f>
        <v>0</v>
      </c>
      <c r="G169" s="58">
        <f>Grundbuch!I167</f>
        <v>0</v>
      </c>
      <c r="H169" s="58">
        <f>SUMIF($E$4:$E169,$E169,$F$4:$F169)</f>
        <v>0</v>
      </c>
      <c r="I169" s="58">
        <f>SUMIF($E$4:$E169,$E169,$G$4:$G169)</f>
        <v>0</v>
      </c>
      <c r="J169" s="58">
        <f t="shared" si="4"/>
        <v>0</v>
      </c>
      <c r="K169" s="58">
        <f t="shared" si="5"/>
        <v>0</v>
      </c>
      <c r="L169" s="57">
        <f>Grundbuch!J167</f>
        <v>0</v>
      </c>
    </row>
    <row r="170" spans="1:12" hidden="1" x14ac:dyDescent="0.2">
      <c r="A170" s="57" t="str">
        <f>IF(Grundbuch!C168&lt;&gt;"",Grundbuch!C168,"")</f>
        <v/>
      </c>
      <c r="B170" s="57" t="str">
        <f>IF(Grundbuch!D168&lt;&gt;"",Grundbuch!D168,"")</f>
        <v/>
      </c>
      <c r="C170" s="57" t="str">
        <f>IF(Grundbuch!E168&lt;&gt;"",Grundbuch!E168,"")</f>
        <v/>
      </c>
      <c r="D170" s="57" t="str">
        <f>IF(Grundbuch!F168&lt;&gt;"",Grundbuch!F168,"")</f>
        <v>Beiträge zu Verbänden</v>
      </c>
      <c r="E170" s="57" t="str">
        <f>IF(Grundbuch!G168&lt;&gt;"",Grundbuch!G168,"")</f>
        <v>8020</v>
      </c>
      <c r="F170" s="58">
        <f>Grundbuch!H168</f>
        <v>0</v>
      </c>
      <c r="G170" s="58">
        <f>Grundbuch!I168</f>
        <v>0</v>
      </c>
      <c r="H170" s="58">
        <f>SUMIF($E$4:$E170,$E170,$F$4:$F170)</f>
        <v>0</v>
      </c>
      <c r="I170" s="58">
        <f>SUMIF($E$4:$E170,$E170,$G$4:$G170)</f>
        <v>123472.21983193277</v>
      </c>
      <c r="J170" s="58">
        <f t="shared" si="4"/>
        <v>123472.21983193277</v>
      </c>
      <c r="K170" s="58">
        <f t="shared" si="5"/>
        <v>0</v>
      </c>
      <c r="L170" s="57">
        <f>Grundbuch!J168</f>
        <v>0</v>
      </c>
    </row>
    <row r="171" spans="1:12" hidden="1" x14ac:dyDescent="0.2">
      <c r="A171" s="57" t="str">
        <f>IF(Grundbuch!C169&lt;&gt;"",Grundbuch!C169,"")</f>
        <v/>
      </c>
      <c r="B171" s="57" t="str">
        <f>IF(Grundbuch!D169&lt;&gt;"",Grundbuch!D169,"")</f>
        <v/>
      </c>
      <c r="C171" s="57" t="str">
        <f>IF(Grundbuch!E169&lt;&gt;"",Grundbuch!E169,"")</f>
        <v/>
      </c>
      <c r="D171" s="57" t="str">
        <f>IF(Grundbuch!F169&lt;&gt;"",Grundbuch!F169,"")</f>
        <v>sonstige betriebliche Aufwendungen</v>
      </c>
      <c r="E171" s="57" t="str">
        <f>IF(Grundbuch!G169&lt;&gt;"",Grundbuch!G169,"")</f>
        <v>6170</v>
      </c>
      <c r="F171" s="58">
        <f>Grundbuch!H169</f>
        <v>0</v>
      </c>
      <c r="G171" s="58">
        <f>Grundbuch!I169</f>
        <v>0</v>
      </c>
      <c r="H171" s="58">
        <f>SUMIF($E$4:$E171,$E171,$F$4:$F171)</f>
        <v>0</v>
      </c>
      <c r="I171" s="58">
        <f>SUMIF($E$4:$E171,$E171,$G$4:$G171)</f>
        <v>0</v>
      </c>
      <c r="J171" s="58">
        <f t="shared" si="4"/>
        <v>0</v>
      </c>
      <c r="K171" s="58">
        <f t="shared" si="5"/>
        <v>0</v>
      </c>
      <c r="L171" s="57">
        <f>Grundbuch!J169</f>
        <v>0</v>
      </c>
    </row>
    <row r="172" spans="1:12" hidden="1" x14ac:dyDescent="0.2">
      <c r="A172" s="57" t="str">
        <f>IF(Grundbuch!C170&lt;&gt;"",Grundbuch!C170,"")</f>
        <v/>
      </c>
      <c r="B172" s="57" t="str">
        <f>IF(Grundbuch!D170&lt;&gt;"",Grundbuch!D170,"")</f>
        <v/>
      </c>
      <c r="C172" s="57" t="str">
        <f>IF(Grundbuch!E170&lt;&gt;"",Grundbuch!E170,"")</f>
        <v/>
      </c>
      <c r="D172" s="57" t="str">
        <f>IF(Grundbuch!F170&lt;&gt;"",Grundbuch!F170,"")</f>
        <v>GuV</v>
      </c>
      <c r="E172" s="57" t="str">
        <f>IF(Grundbuch!G170&lt;&gt;"",Grundbuch!G170,"")</f>
        <v>8020</v>
      </c>
      <c r="F172" s="58">
        <f>Grundbuch!H170</f>
        <v>0</v>
      </c>
      <c r="G172" s="58">
        <f>Grundbuch!I170</f>
        <v>0</v>
      </c>
      <c r="H172" s="58">
        <f>SUMIF($E$4:$E172,$E172,$F$4:$F172)</f>
        <v>0</v>
      </c>
      <c r="I172" s="58">
        <f>SUMIF($E$4:$E172,$E172,$G$4:$G172)</f>
        <v>123472.21983193277</v>
      </c>
      <c r="J172" s="58">
        <f t="shared" si="4"/>
        <v>123472.21983193277</v>
      </c>
      <c r="K172" s="58">
        <f t="shared" si="5"/>
        <v>0</v>
      </c>
      <c r="L172" s="57" t="str">
        <f>Grundbuch!J170</f>
        <v>6062</v>
      </c>
    </row>
    <row r="173" spans="1:12" hidden="1" x14ac:dyDescent="0.2">
      <c r="A173" s="57" t="str">
        <f>IF(Grundbuch!C171&lt;&gt;"",Grundbuch!C171,"")</f>
        <v/>
      </c>
      <c r="B173" s="57" t="str">
        <f>IF(Grundbuch!D171&lt;&gt;"",Grundbuch!D171,"")</f>
        <v/>
      </c>
      <c r="C173" s="57" t="str">
        <f>IF(Grundbuch!E171&lt;&gt;"",Grundbuch!E171,"")</f>
        <v/>
      </c>
      <c r="D173" s="57" t="str">
        <f>IF(Grundbuch!F171&lt;&gt;"",Grundbuch!F171,"")</f>
        <v>Nachlässe</v>
      </c>
      <c r="E173" s="57" t="str">
        <f>IF(Grundbuch!G171&lt;&gt;"",Grundbuch!G171,"")</f>
        <v>6062</v>
      </c>
      <c r="F173" s="58">
        <f>Grundbuch!H171</f>
        <v>0</v>
      </c>
      <c r="G173" s="58">
        <f>Grundbuch!I171</f>
        <v>0</v>
      </c>
      <c r="H173" s="58">
        <f>SUMIF($E$4:$E173,$E173,$F$4:$F173)</f>
        <v>0</v>
      </c>
      <c r="I173" s="58">
        <f>SUMIF($E$4:$E173,$E173,$G$4:$G173)</f>
        <v>0</v>
      </c>
      <c r="J173" s="58">
        <f t="shared" si="4"/>
        <v>0</v>
      </c>
      <c r="K173" s="58">
        <f t="shared" si="5"/>
        <v>0</v>
      </c>
      <c r="L173" s="57" t="str">
        <f>Grundbuch!J171</f>
        <v>6062</v>
      </c>
    </row>
    <row r="174" spans="1:12" hidden="1" x14ac:dyDescent="0.2">
      <c r="A174" s="57" t="str">
        <f>IF(Grundbuch!C172&lt;&gt;"",Grundbuch!C172,"")</f>
        <v/>
      </c>
      <c r="B174" s="57" t="str">
        <f>IF(Grundbuch!D172&lt;&gt;"",Grundbuch!D172,"")</f>
        <v/>
      </c>
      <c r="C174" s="57" t="str">
        <f>IF(Grundbuch!E172&lt;&gt;"",Grundbuch!E172,"")</f>
        <v/>
      </c>
      <c r="D174" s="57" t="str">
        <f>IF(Grundbuch!F172&lt;&gt;"",Grundbuch!F172,"")</f>
        <v>GuV</v>
      </c>
      <c r="E174" s="57" t="str">
        <f>IF(Grundbuch!G172&lt;&gt;"",Grundbuch!G172,"")</f>
        <v>8020</v>
      </c>
      <c r="F174" s="58">
        <f>Grundbuch!H172</f>
        <v>0</v>
      </c>
      <c r="G174" s="58">
        <f>Grundbuch!I172</f>
        <v>0</v>
      </c>
      <c r="H174" s="58">
        <f>SUMIF($E$4:$E174,$E174,$F$4:$F174)</f>
        <v>0</v>
      </c>
      <c r="I174" s="58">
        <f>SUMIF($E$4:$E174,$E174,$G$4:$G174)</f>
        <v>123472.21983193277</v>
      </c>
      <c r="J174" s="58">
        <f t="shared" si="4"/>
        <v>123472.21983193277</v>
      </c>
      <c r="K174" s="58">
        <f t="shared" si="5"/>
        <v>0</v>
      </c>
      <c r="L174" s="57" t="str">
        <f>Grundbuch!J172</f>
        <v>6063</v>
      </c>
    </row>
    <row r="175" spans="1:12" hidden="1" x14ac:dyDescent="0.2">
      <c r="A175" s="57" t="str">
        <f>IF(Grundbuch!C173&lt;&gt;"",Grundbuch!C173,"")</f>
        <v/>
      </c>
      <c r="B175" s="57" t="str">
        <f>IF(Grundbuch!D173&lt;&gt;"",Grundbuch!D173,"")</f>
        <v/>
      </c>
      <c r="C175" s="57" t="str">
        <f>IF(Grundbuch!E173&lt;&gt;"",Grundbuch!E173,"")</f>
        <v/>
      </c>
      <c r="D175" s="57" t="str">
        <f>IF(Grundbuch!F173&lt;&gt;"",Grundbuch!F173,"")</f>
        <v>Liefererskonti</v>
      </c>
      <c r="E175" s="57" t="str">
        <f>IF(Grundbuch!G173&lt;&gt;"",Grundbuch!G173,"")</f>
        <v>6063</v>
      </c>
      <c r="F175" s="58">
        <f>Grundbuch!H173</f>
        <v>0</v>
      </c>
      <c r="G175" s="58">
        <f>Grundbuch!I173</f>
        <v>0</v>
      </c>
      <c r="H175" s="58">
        <f>SUMIF($E$4:$E175,$E175,$F$4:$F175)</f>
        <v>0</v>
      </c>
      <c r="I175" s="58">
        <f>SUMIF($E$4:$E175,$E175,$G$4:$G175)</f>
        <v>0</v>
      </c>
      <c r="J175" s="58">
        <f t="shared" si="4"/>
        <v>0</v>
      </c>
      <c r="K175" s="58">
        <f t="shared" si="5"/>
        <v>0</v>
      </c>
      <c r="L175" s="57" t="str">
        <f>Grundbuch!J173</f>
        <v>6063</v>
      </c>
    </row>
    <row r="176" spans="1:12" hidden="1" x14ac:dyDescent="0.2">
      <c r="A176" s="57" t="str">
        <f>IF(Grundbuch!C174&lt;&gt;"",Grundbuch!C174,"")</f>
        <v/>
      </c>
      <c r="B176" s="57" t="str">
        <f>IF(Grundbuch!D174&lt;&gt;"",Grundbuch!D174,"")</f>
        <v/>
      </c>
      <c r="C176" s="57" t="str">
        <f>IF(Grundbuch!E174&lt;&gt;"",Grundbuch!E174,"")</f>
        <v/>
      </c>
      <c r="D176" s="57" t="str">
        <f>IF(Grundbuch!F174&lt;&gt;"",Grundbuch!F174,"")</f>
        <v>GuV</v>
      </c>
      <c r="E176" s="57" t="str">
        <f>IF(Grundbuch!G174&lt;&gt;"",Grundbuch!G174,"")</f>
        <v>8020</v>
      </c>
      <c r="F176" s="58">
        <f>Grundbuch!H174</f>
        <v>0</v>
      </c>
      <c r="G176" s="58">
        <f>Grundbuch!I174</f>
        <v>0</v>
      </c>
      <c r="H176" s="58">
        <f>SUMIF($E$4:$E176,$E176,$F$4:$F176)</f>
        <v>0</v>
      </c>
      <c r="I176" s="58">
        <f>SUMIF($E$4:$E176,$E176,$G$4:$G176)</f>
        <v>123472.21983193277</v>
      </c>
      <c r="J176" s="58">
        <f t="shared" si="4"/>
        <v>123472.21983193277</v>
      </c>
      <c r="K176" s="58">
        <f t="shared" si="5"/>
        <v>0</v>
      </c>
      <c r="L176" s="57" t="str">
        <f>Grundbuch!J174</f>
        <v>6064</v>
      </c>
    </row>
    <row r="177" spans="1:12" hidden="1" x14ac:dyDescent="0.2">
      <c r="A177" s="57" t="str">
        <f>IF(Grundbuch!C175&lt;&gt;"",Grundbuch!C175,"")</f>
        <v/>
      </c>
      <c r="B177" s="57" t="str">
        <f>IF(Grundbuch!D175&lt;&gt;"",Grundbuch!D175,"")</f>
        <v/>
      </c>
      <c r="C177" s="57" t="str">
        <f>IF(Grundbuch!E175&lt;&gt;"",Grundbuch!E175,"")</f>
        <v/>
      </c>
      <c r="D177" s="57" t="str">
        <f>IF(Grundbuch!F175&lt;&gt;"",Grundbuch!F175,"")</f>
        <v>Liefererboni</v>
      </c>
      <c r="E177" s="57" t="str">
        <f>IF(Grundbuch!G175&lt;&gt;"",Grundbuch!G175,"")</f>
        <v>6064</v>
      </c>
      <c r="F177" s="58">
        <f>Grundbuch!H175</f>
        <v>0</v>
      </c>
      <c r="G177" s="58">
        <f>Grundbuch!I175</f>
        <v>0</v>
      </c>
      <c r="H177" s="58">
        <f>SUMIF($E$4:$E177,$E177,$F$4:$F177)</f>
        <v>0</v>
      </c>
      <c r="I177" s="58">
        <f>SUMIF($E$4:$E177,$E177,$G$4:$G177)</f>
        <v>0</v>
      </c>
      <c r="J177" s="58">
        <f t="shared" si="4"/>
        <v>0</v>
      </c>
      <c r="K177" s="58">
        <f t="shared" si="5"/>
        <v>0</v>
      </c>
      <c r="L177" s="57" t="str">
        <f>Grundbuch!J175</f>
        <v>6064</v>
      </c>
    </row>
    <row r="178" spans="1:12" hidden="1" x14ac:dyDescent="0.2">
      <c r="A178" s="57" t="str">
        <f>IF(Grundbuch!C176&lt;&gt;"",Grundbuch!C176,"")</f>
        <v/>
      </c>
      <c r="B178" s="57" t="str">
        <f>IF(Grundbuch!D176&lt;&gt;"",Grundbuch!D176,"")</f>
        <v/>
      </c>
      <c r="C178" s="57" t="str">
        <f>IF(Grundbuch!E176&lt;&gt;"",Grundbuch!E176,"")</f>
        <v/>
      </c>
      <c r="D178" s="57" t="str">
        <f>IF(Grundbuch!F176&lt;&gt;"",Grundbuch!F176,"")</f>
        <v>GuV</v>
      </c>
      <c r="E178" s="57" t="str">
        <f>IF(Grundbuch!G176&lt;&gt;"",Grundbuch!G176,"")</f>
        <v>8020</v>
      </c>
      <c r="F178" s="58">
        <f>Grundbuch!H176</f>
        <v>0</v>
      </c>
      <c r="G178" s="58">
        <f>Grundbuch!I176</f>
        <v>0</v>
      </c>
      <c r="H178" s="58">
        <f>SUMIF($E$4:$E178,$E178,$F$4:$F178)</f>
        <v>0</v>
      </c>
      <c r="I178" s="58">
        <f>SUMIF($E$4:$E178,$E178,$G$4:$G178)</f>
        <v>123472.21983193277</v>
      </c>
      <c r="J178" s="58">
        <f t="shared" si="4"/>
        <v>123472.21983193277</v>
      </c>
      <c r="K178" s="58">
        <f t="shared" si="5"/>
        <v>0</v>
      </c>
      <c r="L178" s="57" t="str">
        <f>Grundbuch!J176</f>
        <v>6200</v>
      </c>
    </row>
    <row r="179" spans="1:12" hidden="1" x14ac:dyDescent="0.2">
      <c r="A179" s="57" t="str">
        <f>IF(Grundbuch!C177&lt;&gt;"",Grundbuch!C177,"")</f>
        <v/>
      </c>
      <c r="B179" s="57" t="str">
        <f>IF(Grundbuch!D177&lt;&gt;"",Grundbuch!D177,"")</f>
        <v/>
      </c>
      <c r="C179" s="57" t="str">
        <f>IF(Grundbuch!E177&lt;&gt;"",Grundbuch!E177,"")</f>
        <v/>
      </c>
      <c r="D179" s="57" t="str">
        <f>IF(Grundbuch!F177&lt;&gt;"",Grundbuch!F177,"")</f>
        <v>Löhne</v>
      </c>
      <c r="E179" s="57" t="str">
        <f>IF(Grundbuch!G177&lt;&gt;"",Grundbuch!G177,"")</f>
        <v>6200</v>
      </c>
      <c r="F179" s="58">
        <f>Grundbuch!H177</f>
        <v>0</v>
      </c>
      <c r="G179" s="58">
        <f>Grundbuch!I177</f>
        <v>0</v>
      </c>
      <c r="H179" s="58">
        <f>SUMIF($E$4:$E179,$E179,$F$4:$F179)</f>
        <v>0</v>
      </c>
      <c r="I179" s="58">
        <f>SUMIF($E$4:$E179,$E179,$G$4:$G179)</f>
        <v>0</v>
      </c>
      <c r="J179" s="58">
        <f t="shared" si="4"/>
        <v>0</v>
      </c>
      <c r="K179" s="58">
        <f t="shared" si="5"/>
        <v>0</v>
      </c>
      <c r="L179" s="57" t="str">
        <f>Grundbuch!J177</f>
        <v>6200</v>
      </c>
    </row>
    <row r="180" spans="1:12" hidden="1" x14ac:dyDescent="0.2">
      <c r="A180" s="57" t="str">
        <f>IF(Grundbuch!C178&lt;&gt;"",Grundbuch!C178,"")</f>
        <v/>
      </c>
      <c r="B180" s="57" t="str">
        <f>IF(Grundbuch!D178&lt;&gt;"",Grundbuch!D178,"")</f>
        <v/>
      </c>
      <c r="C180" s="57" t="str">
        <f>IF(Grundbuch!E178&lt;&gt;"",Grundbuch!E178,"")</f>
        <v/>
      </c>
      <c r="D180" s="57" t="str">
        <f>IF(Grundbuch!F178&lt;&gt;"",Grundbuch!F178,"")</f>
        <v>GuV</v>
      </c>
      <c r="E180" s="57" t="str">
        <f>IF(Grundbuch!G178&lt;&gt;"",Grundbuch!G178,"")</f>
        <v>8020</v>
      </c>
      <c r="F180" s="58">
        <f>Grundbuch!H178</f>
        <v>0</v>
      </c>
      <c r="G180" s="58">
        <f>Grundbuch!I178</f>
        <v>0</v>
      </c>
      <c r="H180" s="58">
        <f>SUMIF($E$4:$E180,$E180,$F$4:$F180)</f>
        <v>0</v>
      </c>
      <c r="I180" s="58">
        <f>SUMIF($E$4:$E180,$E180,$G$4:$G180)</f>
        <v>123472.21983193277</v>
      </c>
      <c r="J180" s="58">
        <f t="shared" si="4"/>
        <v>123472.21983193277</v>
      </c>
      <c r="K180" s="58">
        <f t="shared" si="5"/>
        <v>0</v>
      </c>
      <c r="L180" s="57" t="str">
        <f>Grundbuch!J178</f>
        <v>6300</v>
      </c>
    </row>
    <row r="181" spans="1:12" hidden="1" x14ac:dyDescent="0.2">
      <c r="A181" s="57" t="str">
        <f>IF(Grundbuch!C179&lt;&gt;"",Grundbuch!C179,"")</f>
        <v/>
      </c>
      <c r="B181" s="57" t="str">
        <f>IF(Grundbuch!D179&lt;&gt;"",Grundbuch!D179,"")</f>
        <v/>
      </c>
      <c r="C181" s="57" t="str">
        <f>IF(Grundbuch!E179&lt;&gt;"",Grundbuch!E179,"")</f>
        <v/>
      </c>
      <c r="D181" s="57" t="str">
        <f>IF(Grundbuch!F179&lt;&gt;"",Grundbuch!F179,"")</f>
        <v>Gehälter</v>
      </c>
      <c r="E181" s="57" t="str">
        <f>IF(Grundbuch!G179&lt;&gt;"",Grundbuch!G179,"")</f>
        <v>6300</v>
      </c>
      <c r="F181" s="58">
        <f>Grundbuch!H179</f>
        <v>0</v>
      </c>
      <c r="G181" s="58">
        <f>Grundbuch!I179</f>
        <v>0</v>
      </c>
      <c r="H181" s="58">
        <f>SUMIF($E$4:$E181,$E181,$F$4:$F181)</f>
        <v>0</v>
      </c>
      <c r="I181" s="58">
        <f>SUMIF($E$4:$E181,$E181,$G$4:$G181)</f>
        <v>0</v>
      </c>
      <c r="J181" s="58">
        <f t="shared" si="4"/>
        <v>0</v>
      </c>
      <c r="K181" s="58">
        <f t="shared" si="5"/>
        <v>0</v>
      </c>
      <c r="L181" s="57" t="str">
        <f>Grundbuch!J179</f>
        <v>6300</v>
      </c>
    </row>
    <row r="182" spans="1:12" hidden="1" x14ac:dyDescent="0.2">
      <c r="A182" s="57" t="str">
        <f>IF(Grundbuch!C180&lt;&gt;"",Grundbuch!C180,"")</f>
        <v/>
      </c>
      <c r="B182" s="57" t="str">
        <f>IF(Grundbuch!D180&lt;&gt;"",Grundbuch!D180,"")</f>
        <v/>
      </c>
      <c r="C182" s="57" t="str">
        <f>IF(Grundbuch!E180&lt;&gt;"",Grundbuch!E180,"")</f>
        <v/>
      </c>
      <c r="D182" s="57" t="str">
        <f>IF(Grundbuch!F180&lt;&gt;"",Grundbuch!F180,"")</f>
        <v>GuV</v>
      </c>
      <c r="E182" s="57" t="str">
        <f>IF(Grundbuch!G180&lt;&gt;"",Grundbuch!G180,"")</f>
        <v>8020</v>
      </c>
      <c r="F182" s="58">
        <f>Grundbuch!H180</f>
        <v>0</v>
      </c>
      <c r="G182" s="58">
        <f>Grundbuch!I180</f>
        <v>0</v>
      </c>
      <c r="H182" s="58">
        <f>SUMIF($E$4:$E182,$E182,$F$4:$F182)</f>
        <v>0</v>
      </c>
      <c r="I182" s="58">
        <f>SUMIF($E$4:$E182,$E182,$G$4:$G182)</f>
        <v>123472.21983193277</v>
      </c>
      <c r="J182" s="58">
        <f t="shared" si="4"/>
        <v>123472.21983193277</v>
      </c>
      <c r="K182" s="58">
        <f t="shared" si="5"/>
        <v>0</v>
      </c>
      <c r="L182" s="57" t="str">
        <f>Grundbuch!J180</f>
        <v>6400</v>
      </c>
    </row>
    <row r="183" spans="1:12" hidden="1" x14ac:dyDescent="0.2">
      <c r="A183" s="57" t="str">
        <f>IF(Grundbuch!C181&lt;&gt;"",Grundbuch!C181,"")</f>
        <v/>
      </c>
      <c r="B183" s="57" t="str">
        <f>IF(Grundbuch!D181&lt;&gt;"",Grundbuch!D181,"")</f>
        <v/>
      </c>
      <c r="C183" s="57" t="str">
        <f>IF(Grundbuch!E181&lt;&gt;"",Grundbuch!E181,"")</f>
        <v/>
      </c>
      <c r="D183" s="57" t="str">
        <f>IF(Grundbuch!F181&lt;&gt;"",Grundbuch!F181,"")</f>
        <v>Arbeitgeberanteil zur Sozialversicherung</v>
      </c>
      <c r="E183" s="57" t="str">
        <f>IF(Grundbuch!G181&lt;&gt;"",Grundbuch!G181,"")</f>
        <v>6400</v>
      </c>
      <c r="F183" s="58">
        <f>Grundbuch!H181</f>
        <v>0</v>
      </c>
      <c r="G183" s="58">
        <f>Grundbuch!I181</f>
        <v>0</v>
      </c>
      <c r="H183" s="58">
        <f>SUMIF($E$4:$E183,$E183,$F$4:$F183)</f>
        <v>0</v>
      </c>
      <c r="I183" s="58">
        <f>SUMIF($E$4:$E183,$E183,$G$4:$G183)</f>
        <v>0</v>
      </c>
      <c r="J183" s="58">
        <f t="shared" si="4"/>
        <v>0</v>
      </c>
      <c r="K183" s="58">
        <f t="shared" si="5"/>
        <v>0</v>
      </c>
      <c r="L183" s="57" t="str">
        <f>Grundbuch!J181</f>
        <v>6400</v>
      </c>
    </row>
    <row r="184" spans="1:12" hidden="1" x14ac:dyDescent="0.2">
      <c r="A184" s="57" t="str">
        <f>IF(Grundbuch!C182&lt;&gt;"",Grundbuch!C182,"")</f>
        <v/>
      </c>
      <c r="B184" s="57" t="str">
        <f>IF(Grundbuch!D182&lt;&gt;"",Grundbuch!D182,"")</f>
        <v/>
      </c>
      <c r="C184" s="57" t="str">
        <f>IF(Grundbuch!E182&lt;&gt;"",Grundbuch!E182,"")</f>
        <v/>
      </c>
      <c r="D184" s="57" t="str">
        <f>IF(Grundbuch!F182&lt;&gt;"",Grundbuch!F182,"")</f>
        <v>GuV</v>
      </c>
      <c r="E184" s="57" t="str">
        <f>IF(Grundbuch!G182&lt;&gt;"",Grundbuch!G182,"")</f>
        <v>8020</v>
      </c>
      <c r="F184" s="58">
        <f>Grundbuch!H182</f>
        <v>0</v>
      </c>
      <c r="G184" s="58">
        <f>Grundbuch!I182</f>
        <v>0</v>
      </c>
      <c r="H184" s="58">
        <f>SUMIF($E$4:$E184,$E184,$F$4:$F184)</f>
        <v>0</v>
      </c>
      <c r="I184" s="58">
        <f>SUMIF($E$4:$E184,$E184,$G$4:$G184)</f>
        <v>123472.21983193277</v>
      </c>
      <c r="J184" s="58">
        <f t="shared" si="4"/>
        <v>123472.21983193277</v>
      </c>
      <c r="K184" s="58">
        <f t="shared" si="5"/>
        <v>0</v>
      </c>
      <c r="L184" s="57" t="str">
        <f>Grundbuch!J182</f>
        <v>6420</v>
      </c>
    </row>
    <row r="185" spans="1:12" hidden="1" x14ac:dyDescent="0.2">
      <c r="A185" s="57" t="str">
        <f>IF(Grundbuch!C183&lt;&gt;"",Grundbuch!C183,"")</f>
        <v/>
      </c>
      <c r="B185" s="57" t="str">
        <f>IF(Grundbuch!D183&lt;&gt;"",Grundbuch!D183,"")</f>
        <v/>
      </c>
      <c r="C185" s="57" t="str">
        <f>IF(Grundbuch!E183&lt;&gt;"",Grundbuch!E183,"")</f>
        <v/>
      </c>
      <c r="D185" s="57" t="str">
        <f>IF(Grundbuch!F183&lt;&gt;"",Grundbuch!F183,"")</f>
        <v>Beiträge zur Berufsgenossenschaft</v>
      </c>
      <c r="E185" s="57" t="str">
        <f>IF(Grundbuch!G183&lt;&gt;"",Grundbuch!G183,"")</f>
        <v>6420</v>
      </c>
      <c r="F185" s="58">
        <f>Grundbuch!H183</f>
        <v>0</v>
      </c>
      <c r="G185" s="58">
        <f>Grundbuch!I183</f>
        <v>0</v>
      </c>
      <c r="H185" s="58">
        <f>SUMIF($E$4:$E185,$E185,$F$4:$F185)</f>
        <v>0</v>
      </c>
      <c r="I185" s="58">
        <f>SUMIF($E$4:$E185,$E185,$G$4:$G185)</f>
        <v>0</v>
      </c>
      <c r="J185" s="58">
        <f t="shared" si="4"/>
        <v>0</v>
      </c>
      <c r="K185" s="58">
        <f t="shared" si="5"/>
        <v>0</v>
      </c>
      <c r="L185" s="57" t="str">
        <f>Grundbuch!J183</f>
        <v>6420</v>
      </c>
    </row>
    <row r="186" spans="1:12" hidden="1" x14ac:dyDescent="0.2">
      <c r="A186" s="57" t="str">
        <f>IF(Grundbuch!C184&lt;&gt;"",Grundbuch!C184,"")</f>
        <v/>
      </c>
      <c r="B186" s="57" t="str">
        <f>IF(Grundbuch!D184&lt;&gt;"",Grundbuch!D184,"")</f>
        <v/>
      </c>
      <c r="C186" s="57" t="str">
        <f>IF(Grundbuch!E184&lt;&gt;"",Grundbuch!E184,"")</f>
        <v/>
      </c>
      <c r="D186" s="57" t="str">
        <f>IF(Grundbuch!F184&lt;&gt;"",Grundbuch!F184,"")</f>
        <v>GuV</v>
      </c>
      <c r="E186" s="57" t="str">
        <f>IF(Grundbuch!G184&lt;&gt;"",Grundbuch!G184,"")</f>
        <v>8020</v>
      </c>
      <c r="F186" s="58">
        <f>Grundbuch!H184</f>
        <v>0</v>
      </c>
      <c r="G186" s="58">
        <f>Grundbuch!I184</f>
        <v>0</v>
      </c>
      <c r="H186" s="58">
        <f>SUMIF($E$4:$E186,$E186,$F$4:$F186)</f>
        <v>0</v>
      </c>
      <c r="I186" s="58">
        <f>SUMIF($E$4:$E186,$E186,$G$4:$G186)</f>
        <v>123472.21983193277</v>
      </c>
      <c r="J186" s="58">
        <f t="shared" si="4"/>
        <v>123472.21983193277</v>
      </c>
      <c r="K186" s="58">
        <f t="shared" si="5"/>
        <v>0</v>
      </c>
      <c r="L186" s="57" t="str">
        <f>Grundbuch!J184</f>
        <v>6440</v>
      </c>
    </row>
    <row r="187" spans="1:12" hidden="1" x14ac:dyDescent="0.2">
      <c r="A187" s="57" t="str">
        <f>IF(Grundbuch!C185&lt;&gt;"",Grundbuch!C185,"")</f>
        <v/>
      </c>
      <c r="B187" s="57" t="str">
        <f>IF(Grundbuch!D185&lt;&gt;"",Grundbuch!D185,"")</f>
        <v/>
      </c>
      <c r="C187" s="57" t="str">
        <f>IF(Grundbuch!E185&lt;&gt;"",Grundbuch!E185,"")</f>
        <v/>
      </c>
      <c r="D187" s="57" t="str">
        <f>IF(Grundbuch!F185&lt;&gt;"",Grundbuch!F185,"")</f>
        <v>Aufwendungen für Altersversorgung</v>
      </c>
      <c r="E187" s="57" t="str">
        <f>IF(Grundbuch!G185&lt;&gt;"",Grundbuch!G185,"")</f>
        <v>6440</v>
      </c>
      <c r="F187" s="58">
        <f>Grundbuch!H185</f>
        <v>0</v>
      </c>
      <c r="G187" s="58">
        <f>Grundbuch!I185</f>
        <v>0</v>
      </c>
      <c r="H187" s="58">
        <f>SUMIF($E$4:$E187,$E187,$F$4:$F187)</f>
        <v>0</v>
      </c>
      <c r="I187" s="58">
        <f>SUMIF($E$4:$E187,$E187,$G$4:$G187)</f>
        <v>0</v>
      </c>
      <c r="J187" s="58">
        <f t="shared" si="4"/>
        <v>0</v>
      </c>
      <c r="K187" s="58">
        <f t="shared" si="5"/>
        <v>0</v>
      </c>
      <c r="L187" s="57" t="str">
        <f>Grundbuch!J185</f>
        <v>6440</v>
      </c>
    </row>
    <row r="188" spans="1:12" hidden="1" x14ac:dyDescent="0.2">
      <c r="A188" s="57" t="str">
        <f>IF(Grundbuch!C186&lt;&gt;"",Grundbuch!C186,"")</f>
        <v/>
      </c>
      <c r="B188" s="57" t="str">
        <f>IF(Grundbuch!D186&lt;&gt;"",Grundbuch!D186,"")</f>
        <v/>
      </c>
      <c r="C188" s="57" t="str">
        <f>IF(Grundbuch!E186&lt;&gt;"",Grundbuch!E186,"")</f>
        <v/>
      </c>
      <c r="D188" s="57" t="str">
        <f>IF(Grundbuch!F186&lt;&gt;"",Grundbuch!F186,"")</f>
        <v>GuV</v>
      </c>
      <c r="E188" s="57" t="str">
        <f>IF(Grundbuch!G186&lt;&gt;"",Grundbuch!G186,"")</f>
        <v>8020</v>
      </c>
      <c r="F188" s="58">
        <f>Grundbuch!H186</f>
        <v>0</v>
      </c>
      <c r="G188" s="58">
        <f>Grundbuch!I186</f>
        <v>0</v>
      </c>
      <c r="H188" s="58">
        <f>SUMIF($E$4:$E188,$E188,$F$4:$F188)</f>
        <v>0</v>
      </c>
      <c r="I188" s="58">
        <f>SUMIF($E$4:$E188,$E188,$G$4:$G188)</f>
        <v>123472.21983193277</v>
      </c>
      <c r="J188" s="58">
        <f t="shared" si="4"/>
        <v>123472.21983193277</v>
      </c>
      <c r="K188" s="58">
        <f t="shared" si="5"/>
        <v>0</v>
      </c>
      <c r="L188" s="57" t="str">
        <f>Grundbuch!J186</f>
        <v>6490</v>
      </c>
    </row>
    <row r="189" spans="1:12" hidden="1" x14ac:dyDescent="0.2">
      <c r="A189" s="57" t="str">
        <f>IF(Grundbuch!C187&lt;&gt;"",Grundbuch!C187,"")</f>
        <v/>
      </c>
      <c r="B189" s="57" t="str">
        <f>IF(Grundbuch!D187&lt;&gt;"",Grundbuch!D187,"")</f>
        <v/>
      </c>
      <c r="C189" s="57" t="str">
        <f>IF(Grundbuch!E187&lt;&gt;"",Grundbuch!E187,"")</f>
        <v/>
      </c>
      <c r="D189" s="57" t="str">
        <f>IF(Grundbuch!F187&lt;&gt;"",Grundbuch!F187,"")</f>
        <v>Aufwendungen für Unterstützung</v>
      </c>
      <c r="E189" s="57" t="str">
        <f>IF(Grundbuch!G187&lt;&gt;"",Grundbuch!G187,"")</f>
        <v>6490</v>
      </c>
      <c r="F189" s="58">
        <f>Grundbuch!H187</f>
        <v>0</v>
      </c>
      <c r="G189" s="58">
        <f>Grundbuch!I187</f>
        <v>0</v>
      </c>
      <c r="H189" s="58">
        <f>SUMIF($E$4:$E189,$E189,$F$4:$F189)</f>
        <v>0</v>
      </c>
      <c r="I189" s="58">
        <f>SUMIF($E$4:$E189,$E189,$G$4:$G189)</f>
        <v>0</v>
      </c>
      <c r="J189" s="58">
        <f t="shared" si="4"/>
        <v>0</v>
      </c>
      <c r="K189" s="58">
        <f t="shared" si="5"/>
        <v>0</v>
      </c>
      <c r="L189" s="57" t="str">
        <f>Grundbuch!J187</f>
        <v>6490</v>
      </c>
    </row>
    <row r="190" spans="1:12" hidden="1" x14ac:dyDescent="0.2">
      <c r="A190" s="57" t="str">
        <f>IF(Grundbuch!C188&lt;&gt;"",Grundbuch!C188,"")</f>
        <v/>
      </c>
      <c r="B190" s="57" t="str">
        <f>IF(Grundbuch!D188&lt;&gt;"",Grundbuch!D188,"")</f>
        <v/>
      </c>
      <c r="C190" s="57" t="str">
        <f>IF(Grundbuch!E188&lt;&gt;"",Grundbuch!E188,"")</f>
        <v/>
      </c>
      <c r="D190" s="57" t="str">
        <f>IF(Grundbuch!F188&lt;&gt;"",Grundbuch!F188,"")</f>
        <v>GuV</v>
      </c>
      <c r="E190" s="57" t="str">
        <f>IF(Grundbuch!G188&lt;&gt;"",Grundbuch!G188,"")</f>
        <v>8020</v>
      </c>
      <c r="F190" s="58">
        <f>Grundbuch!H188</f>
        <v>0</v>
      </c>
      <c r="G190" s="58">
        <f>Grundbuch!I188</f>
        <v>0</v>
      </c>
      <c r="H190" s="58">
        <f>SUMIF($E$4:$E190,$E190,$F$4:$F190)</f>
        <v>0</v>
      </c>
      <c r="I190" s="58">
        <f>SUMIF($E$4:$E190,$E190,$G$4:$G190)</f>
        <v>123472.21983193277</v>
      </c>
      <c r="J190" s="58">
        <f t="shared" si="4"/>
        <v>123472.21983193277</v>
      </c>
      <c r="K190" s="58">
        <f t="shared" si="5"/>
        <v>0</v>
      </c>
      <c r="L190" s="57">
        <f>Grundbuch!J188</f>
        <v>0</v>
      </c>
    </row>
    <row r="191" spans="1:12" hidden="1" x14ac:dyDescent="0.2">
      <c r="A191" s="57" t="str">
        <f>IF(Grundbuch!C189&lt;&gt;"",Grundbuch!C189,"")</f>
        <v/>
      </c>
      <c r="B191" s="57" t="str">
        <f>IF(Grundbuch!D189&lt;&gt;"",Grundbuch!D189,"")</f>
        <v/>
      </c>
      <c r="C191" s="57" t="str">
        <f>IF(Grundbuch!E189&lt;&gt;"",Grundbuch!E189,"")</f>
        <v/>
      </c>
      <c r="D191" s="57" t="str">
        <f>IF(Grundbuch!F189&lt;&gt;"",Grundbuch!F189,"")</f>
        <v>Aufwendungen für Energie</v>
      </c>
      <c r="E191" s="57" t="str">
        <f>IF(Grundbuch!G189&lt;&gt;"",Grundbuch!G189,"")</f>
        <v>6050</v>
      </c>
      <c r="F191" s="58">
        <f>Grundbuch!H189</f>
        <v>0</v>
      </c>
      <c r="G191" s="58">
        <f>Grundbuch!I189</f>
        <v>0</v>
      </c>
      <c r="H191" s="58">
        <f>SUMIF($E$4:$E191,$E191,$F$4:$F191)</f>
        <v>0</v>
      </c>
      <c r="I191" s="58">
        <f>SUMIF($E$4:$E191,$E191,$G$4:$G191)</f>
        <v>0</v>
      </c>
      <c r="J191" s="58">
        <f t="shared" si="4"/>
        <v>0</v>
      </c>
      <c r="K191" s="58">
        <f t="shared" si="5"/>
        <v>0</v>
      </c>
      <c r="L191" s="57">
        <f>Grundbuch!J189</f>
        <v>0</v>
      </c>
    </row>
    <row r="192" spans="1:12" hidden="1" x14ac:dyDescent="0.2">
      <c r="A192" s="57" t="str">
        <f>IF(Grundbuch!C190&lt;&gt;"",Grundbuch!C190,"")</f>
        <v/>
      </c>
      <c r="B192" s="57" t="str">
        <f>IF(Grundbuch!D190&lt;&gt;"",Grundbuch!D190,"")</f>
        <v/>
      </c>
      <c r="C192" s="57" t="str">
        <f>IF(Grundbuch!E190&lt;&gt;"",Grundbuch!E190,"")</f>
        <v/>
      </c>
      <c r="D192" s="57" t="str">
        <f>IF(Grundbuch!F190&lt;&gt;"",Grundbuch!F190,"")</f>
        <v>GuV</v>
      </c>
      <c r="E192" s="57" t="str">
        <f>IF(Grundbuch!G190&lt;&gt;"",Grundbuch!G190,"")</f>
        <v>8020</v>
      </c>
      <c r="F192" s="58">
        <f>Grundbuch!H190</f>
        <v>0</v>
      </c>
      <c r="G192" s="58">
        <f>Grundbuch!I190</f>
        <v>0</v>
      </c>
      <c r="H192" s="58">
        <f>SUMIF($E$4:$E192,$E192,$F$4:$F192)</f>
        <v>0</v>
      </c>
      <c r="I192" s="58">
        <f>SUMIF($E$4:$E192,$E192,$G$4:$G192)</f>
        <v>123472.21983193277</v>
      </c>
      <c r="J192" s="58">
        <f t="shared" si="4"/>
        <v>123472.21983193277</v>
      </c>
      <c r="K192" s="58">
        <f t="shared" si="5"/>
        <v>0</v>
      </c>
      <c r="L192" s="57" t="str">
        <f>Grundbuch!J190</f>
        <v>6495</v>
      </c>
    </row>
    <row r="193" spans="1:12" hidden="1" x14ac:dyDescent="0.2">
      <c r="A193" s="57" t="str">
        <f>IF(Grundbuch!C191&lt;&gt;"",Grundbuch!C191,"")</f>
        <v/>
      </c>
      <c r="B193" s="57" t="str">
        <f>IF(Grundbuch!D191&lt;&gt;"",Grundbuch!D191,"")</f>
        <v/>
      </c>
      <c r="C193" s="57" t="str">
        <f>IF(Grundbuch!E191&lt;&gt;"",Grundbuch!E191,"")</f>
        <v/>
      </c>
      <c r="D193" s="57" t="str">
        <f>IF(Grundbuch!F191&lt;&gt;"",Grundbuch!F191,"")</f>
        <v>Sonstige soziale Aufwendungen</v>
      </c>
      <c r="E193" s="57" t="str">
        <f>IF(Grundbuch!G191&lt;&gt;"",Grundbuch!G191,"")</f>
        <v>6495</v>
      </c>
      <c r="F193" s="58">
        <f>Grundbuch!H191</f>
        <v>0</v>
      </c>
      <c r="G193" s="58">
        <f>Grundbuch!I191</f>
        <v>0</v>
      </c>
      <c r="H193" s="58">
        <f>SUMIF($E$4:$E193,$E193,$F$4:$F193)</f>
        <v>0</v>
      </c>
      <c r="I193" s="58">
        <f>SUMIF($E$4:$E193,$E193,$G$4:$G193)</f>
        <v>0</v>
      </c>
      <c r="J193" s="58">
        <f t="shared" si="4"/>
        <v>0</v>
      </c>
      <c r="K193" s="58">
        <f t="shared" si="5"/>
        <v>0</v>
      </c>
      <c r="L193" s="57" t="str">
        <f>Grundbuch!J191</f>
        <v>6495</v>
      </c>
    </row>
    <row r="194" spans="1:12" hidden="1" x14ac:dyDescent="0.2">
      <c r="A194" s="57" t="str">
        <f>IF(Grundbuch!C192&lt;&gt;"",Grundbuch!C192,"")</f>
        <v/>
      </c>
      <c r="B194" s="57" t="str">
        <f>IF(Grundbuch!D192&lt;&gt;"",Grundbuch!D192,"")</f>
        <v/>
      </c>
      <c r="C194" s="57" t="str">
        <f>IF(Grundbuch!E192&lt;&gt;"",Grundbuch!E192,"")</f>
        <v/>
      </c>
      <c r="D194" s="57" t="str">
        <f>IF(Grundbuch!F192&lt;&gt;"",Grundbuch!F192,"")</f>
        <v>GuV</v>
      </c>
      <c r="E194" s="57" t="str">
        <f>IF(Grundbuch!G192&lt;&gt;"",Grundbuch!G192,"")</f>
        <v>8020</v>
      </c>
      <c r="F194" s="58">
        <f>Grundbuch!H192</f>
        <v>0</v>
      </c>
      <c r="G194" s="58">
        <f>Grundbuch!I192</f>
        <v>0</v>
      </c>
      <c r="H194" s="58">
        <f>SUMIF($E$4:$E194,$E194,$F$4:$F194)</f>
        <v>0</v>
      </c>
      <c r="I194" s="58">
        <f>SUMIF($E$4:$E194,$E194,$G$4:$G194)</f>
        <v>123472.21983193277</v>
      </c>
      <c r="J194" s="58">
        <f t="shared" si="4"/>
        <v>123472.21983193277</v>
      </c>
      <c r="K194" s="58">
        <f t="shared" si="5"/>
        <v>0</v>
      </c>
      <c r="L194" s="57" t="str">
        <f>Grundbuch!J192</f>
        <v>6520</v>
      </c>
    </row>
    <row r="195" spans="1:12" hidden="1" x14ac:dyDescent="0.2">
      <c r="A195" s="57" t="str">
        <f>IF(Grundbuch!C193&lt;&gt;"",Grundbuch!C193,"")</f>
        <v/>
      </c>
      <c r="B195" s="57" t="str">
        <f>IF(Grundbuch!D193&lt;&gt;"",Grundbuch!D193,"")</f>
        <v/>
      </c>
      <c r="C195" s="57" t="str">
        <f>IF(Grundbuch!E193&lt;&gt;"",Grundbuch!E193,"")</f>
        <v/>
      </c>
      <c r="D195" s="57" t="str">
        <f>IF(Grundbuch!F193&lt;&gt;"",Grundbuch!F193,"")</f>
        <v>Abschreibungen auf Sachanlagen</v>
      </c>
      <c r="E195" s="57" t="str">
        <f>IF(Grundbuch!G193&lt;&gt;"",Grundbuch!G193,"")</f>
        <v>6520</v>
      </c>
      <c r="F195" s="58">
        <f>Grundbuch!H193</f>
        <v>0</v>
      </c>
      <c r="G195" s="58">
        <f>Grundbuch!I193</f>
        <v>0</v>
      </c>
      <c r="H195" s="58">
        <f>SUMIF($E$4:$E195,$E195,$F$4:$F195)</f>
        <v>0</v>
      </c>
      <c r="I195" s="58">
        <f>SUMIF($E$4:$E195,$E195,$G$4:$G195)</f>
        <v>0</v>
      </c>
      <c r="J195" s="58">
        <f t="shared" si="4"/>
        <v>0</v>
      </c>
      <c r="K195" s="58">
        <f t="shared" si="5"/>
        <v>0</v>
      </c>
      <c r="L195" s="57" t="str">
        <f>Grundbuch!J193</f>
        <v>6520</v>
      </c>
    </row>
    <row r="196" spans="1:12" hidden="1" x14ac:dyDescent="0.2">
      <c r="A196" s="57" t="str">
        <f>IF(Grundbuch!C194&lt;&gt;"",Grundbuch!C194,"")</f>
        <v/>
      </c>
      <c r="B196" s="57" t="str">
        <f>IF(Grundbuch!D194&lt;&gt;"",Grundbuch!D194,"")</f>
        <v/>
      </c>
      <c r="C196" s="57" t="str">
        <f>IF(Grundbuch!E194&lt;&gt;"",Grundbuch!E194,"")</f>
        <v/>
      </c>
      <c r="D196" s="57" t="str">
        <f>IF(Grundbuch!F194&lt;&gt;"",Grundbuch!F194,"")</f>
        <v>GuV</v>
      </c>
      <c r="E196" s="57" t="str">
        <f>IF(Grundbuch!G194&lt;&gt;"",Grundbuch!G194,"")</f>
        <v>8020</v>
      </c>
      <c r="F196" s="58">
        <f>Grundbuch!H194</f>
        <v>0</v>
      </c>
      <c r="G196" s="58">
        <f>Grundbuch!I194</f>
        <v>0</v>
      </c>
      <c r="H196" s="58">
        <f>SUMIF($E$4:$E196,$E196,$F$4:$F196)</f>
        <v>0</v>
      </c>
      <c r="I196" s="58">
        <f>SUMIF($E$4:$E196,$E196,$G$4:$G196)</f>
        <v>123472.21983193277</v>
      </c>
      <c r="J196" s="58">
        <f t="shared" si="4"/>
        <v>123472.21983193277</v>
      </c>
      <c r="K196" s="58">
        <f t="shared" si="5"/>
        <v>0</v>
      </c>
      <c r="L196" s="57" t="str">
        <f>Grundbuch!J194</f>
        <v>6570</v>
      </c>
    </row>
    <row r="197" spans="1:12" hidden="1" x14ac:dyDescent="0.2">
      <c r="A197" s="57" t="str">
        <f>IF(Grundbuch!C195&lt;&gt;"",Grundbuch!C195,"")</f>
        <v/>
      </c>
      <c r="B197" s="57" t="str">
        <f>IF(Grundbuch!D195&lt;&gt;"",Grundbuch!D195,"")</f>
        <v/>
      </c>
      <c r="C197" s="57" t="str">
        <f>IF(Grundbuch!E195&lt;&gt;"",Grundbuch!E195,"")</f>
        <v/>
      </c>
      <c r="D197" s="57" t="str">
        <f>IF(Grundbuch!F195&lt;&gt;"",Grundbuch!F195,"")</f>
        <v>Abschreibungen auf Umlaufvermögen</v>
      </c>
      <c r="E197" s="57" t="str">
        <f>IF(Grundbuch!G195&lt;&gt;"",Grundbuch!G195,"")</f>
        <v>6570</v>
      </c>
      <c r="F197" s="58">
        <f>Grundbuch!H195</f>
        <v>0</v>
      </c>
      <c r="G197" s="58">
        <f>Grundbuch!I195</f>
        <v>0</v>
      </c>
      <c r="H197" s="58">
        <f>SUMIF($E$4:$E197,$E197,$F$4:$F197)</f>
        <v>0</v>
      </c>
      <c r="I197" s="58">
        <f>SUMIF($E$4:$E197,$E197,$G$4:$G197)</f>
        <v>0</v>
      </c>
      <c r="J197" s="58">
        <f t="shared" si="4"/>
        <v>0</v>
      </c>
      <c r="K197" s="58">
        <f t="shared" si="5"/>
        <v>0</v>
      </c>
      <c r="L197" s="57" t="str">
        <f>Grundbuch!J195</f>
        <v>6570</v>
      </c>
    </row>
    <row r="198" spans="1:12" hidden="1" x14ac:dyDescent="0.2">
      <c r="A198" s="57" t="str">
        <f>IF(Grundbuch!C196&lt;&gt;"",Grundbuch!C196,"")</f>
        <v/>
      </c>
      <c r="B198" s="57" t="str">
        <f>IF(Grundbuch!D196&lt;&gt;"",Grundbuch!D196,"")</f>
        <v/>
      </c>
      <c r="C198" s="57" t="str">
        <f>IF(Grundbuch!E196&lt;&gt;"",Grundbuch!E196,"")</f>
        <v/>
      </c>
      <c r="D198" s="57" t="str">
        <f>IF(Grundbuch!F196&lt;&gt;"",Grundbuch!F196,"")</f>
        <v>GuV</v>
      </c>
      <c r="E198" s="57" t="str">
        <f>IF(Grundbuch!G196&lt;&gt;"",Grundbuch!G196,"")</f>
        <v>8020</v>
      </c>
      <c r="F198" s="58">
        <f>Grundbuch!H196</f>
        <v>0</v>
      </c>
      <c r="G198" s="58">
        <f>Grundbuch!I196</f>
        <v>0</v>
      </c>
      <c r="H198" s="58">
        <f>SUMIF($E$4:$E198,$E198,$F$4:$F198)</f>
        <v>0</v>
      </c>
      <c r="I198" s="58">
        <f>SUMIF($E$4:$E198,$E198,$G$4:$G198)</f>
        <v>123472.21983193277</v>
      </c>
      <c r="J198" s="58">
        <f t="shared" ref="J198:J261" si="6">IF(I198&gt;H198,I198-H198,0)</f>
        <v>123472.21983193277</v>
      </c>
      <c r="K198" s="58">
        <f t="shared" ref="K198:K261" si="7">IF(H198&gt;I198,H198-I198,0)</f>
        <v>0</v>
      </c>
      <c r="L198" s="57" t="str">
        <f>Grundbuch!J196</f>
        <v>6600</v>
      </c>
    </row>
    <row r="199" spans="1:12" hidden="1" x14ac:dyDescent="0.2">
      <c r="A199" s="57" t="str">
        <f>IF(Grundbuch!C197&lt;&gt;"",Grundbuch!C197,"")</f>
        <v/>
      </c>
      <c r="B199" s="57" t="str">
        <f>IF(Grundbuch!D197&lt;&gt;"",Grundbuch!D197,"")</f>
        <v/>
      </c>
      <c r="C199" s="57" t="str">
        <f>IF(Grundbuch!E197&lt;&gt;"",Grundbuch!E197,"")</f>
        <v/>
      </c>
      <c r="D199" s="57" t="str">
        <f>IF(Grundbuch!F197&lt;&gt;"",Grundbuch!F197,"")</f>
        <v>Sonstige Personalaufwendungen</v>
      </c>
      <c r="E199" s="57" t="str">
        <f>IF(Grundbuch!G197&lt;&gt;"",Grundbuch!G197,"")</f>
        <v>6600</v>
      </c>
      <c r="F199" s="58">
        <f>Grundbuch!H197</f>
        <v>0</v>
      </c>
      <c r="G199" s="58">
        <f>Grundbuch!I197</f>
        <v>0</v>
      </c>
      <c r="H199" s="58">
        <f>SUMIF($E$4:$E199,$E199,$F$4:$F199)</f>
        <v>0</v>
      </c>
      <c r="I199" s="58">
        <f>SUMIF($E$4:$E199,$E199,$G$4:$G199)</f>
        <v>0</v>
      </c>
      <c r="J199" s="58">
        <f t="shared" si="6"/>
        <v>0</v>
      </c>
      <c r="K199" s="58">
        <f t="shared" si="7"/>
        <v>0</v>
      </c>
      <c r="L199" s="57" t="str">
        <f>Grundbuch!J197</f>
        <v>6600</v>
      </c>
    </row>
    <row r="200" spans="1:12" hidden="1" x14ac:dyDescent="0.2">
      <c r="A200" s="57" t="str">
        <f>IF(Grundbuch!C198&lt;&gt;"",Grundbuch!C198,"")</f>
        <v/>
      </c>
      <c r="B200" s="57" t="str">
        <f>IF(Grundbuch!D198&lt;&gt;"",Grundbuch!D198,"")</f>
        <v/>
      </c>
      <c r="C200" s="57" t="str">
        <f>IF(Grundbuch!E198&lt;&gt;"",Grundbuch!E198,"")</f>
        <v/>
      </c>
      <c r="D200" s="57" t="str">
        <f>IF(Grundbuch!F198&lt;&gt;"",Grundbuch!F198,"")</f>
        <v>GuV</v>
      </c>
      <c r="E200" s="57" t="str">
        <f>IF(Grundbuch!G198&lt;&gt;"",Grundbuch!G198,"")</f>
        <v>8020</v>
      </c>
      <c r="F200" s="58">
        <f>Grundbuch!H198</f>
        <v>0</v>
      </c>
      <c r="G200" s="58">
        <f>Grundbuch!I198</f>
        <v>0</v>
      </c>
      <c r="H200" s="58">
        <f>SUMIF($E$4:$E200,$E200,$F$4:$F200)</f>
        <v>0</v>
      </c>
      <c r="I200" s="58">
        <f>SUMIF($E$4:$E200,$E200,$G$4:$G200)</f>
        <v>123472.21983193277</v>
      </c>
      <c r="J200" s="58">
        <f t="shared" si="6"/>
        <v>123472.21983193277</v>
      </c>
      <c r="K200" s="58">
        <f t="shared" si="7"/>
        <v>0</v>
      </c>
      <c r="L200" s="57" t="str">
        <f>Grundbuch!J198</f>
        <v>6700</v>
      </c>
    </row>
    <row r="201" spans="1:12" hidden="1" x14ac:dyDescent="0.2">
      <c r="A201" s="57" t="str">
        <f>IF(Grundbuch!C199&lt;&gt;"",Grundbuch!C199,"")</f>
        <v/>
      </c>
      <c r="B201" s="57" t="str">
        <f>IF(Grundbuch!D199&lt;&gt;"",Grundbuch!D199,"")</f>
        <v/>
      </c>
      <c r="C201" s="57" t="str">
        <f>IF(Grundbuch!E199&lt;&gt;"",Grundbuch!E199,"")</f>
        <v/>
      </c>
      <c r="D201" s="57" t="str">
        <f>IF(Grundbuch!F199&lt;&gt;"",Grundbuch!F199,"")</f>
        <v>Miete Pachten</v>
      </c>
      <c r="E201" s="57" t="str">
        <f>IF(Grundbuch!G199&lt;&gt;"",Grundbuch!G199,"")</f>
        <v>6700</v>
      </c>
      <c r="F201" s="58">
        <f>Grundbuch!H199</f>
        <v>0</v>
      </c>
      <c r="G201" s="58">
        <f>Grundbuch!I199</f>
        <v>0</v>
      </c>
      <c r="H201" s="58">
        <f>SUMIF($E$4:$E201,$E201,$F$4:$F201)</f>
        <v>0</v>
      </c>
      <c r="I201" s="58">
        <f>SUMIF($E$4:$E201,$E201,$G$4:$G201)</f>
        <v>0</v>
      </c>
      <c r="J201" s="58">
        <f t="shared" si="6"/>
        <v>0</v>
      </c>
      <c r="K201" s="58">
        <f t="shared" si="7"/>
        <v>0</v>
      </c>
      <c r="L201" s="57" t="str">
        <f>Grundbuch!J199</f>
        <v>6700</v>
      </c>
    </row>
    <row r="202" spans="1:12" hidden="1" x14ac:dyDescent="0.2">
      <c r="A202" s="57" t="str">
        <f>IF(Grundbuch!C200&lt;&gt;"",Grundbuch!C200,"")</f>
        <v/>
      </c>
      <c r="B202" s="57" t="str">
        <f>IF(Grundbuch!D200&lt;&gt;"",Grundbuch!D200,"")</f>
        <v/>
      </c>
      <c r="C202" s="57" t="str">
        <f>IF(Grundbuch!E200&lt;&gt;"",Grundbuch!E200,"")</f>
        <v/>
      </c>
      <c r="D202" s="57" t="str">
        <f>IF(Grundbuch!F200&lt;&gt;"",Grundbuch!F200,"")</f>
        <v>GuV</v>
      </c>
      <c r="E202" s="57" t="str">
        <f>IF(Grundbuch!G200&lt;&gt;"",Grundbuch!G200,"")</f>
        <v>8020</v>
      </c>
      <c r="F202" s="58">
        <f>Grundbuch!H200</f>
        <v>0</v>
      </c>
      <c r="G202" s="58">
        <f>Grundbuch!I200</f>
        <v>0</v>
      </c>
      <c r="H202" s="58">
        <f>SUMIF($E$4:$E202,$E202,$F$4:$F202)</f>
        <v>0</v>
      </c>
      <c r="I202" s="58">
        <f>SUMIF($E$4:$E202,$E202,$G$4:$G202)</f>
        <v>123472.21983193277</v>
      </c>
      <c r="J202" s="58">
        <f t="shared" si="6"/>
        <v>123472.21983193277</v>
      </c>
      <c r="K202" s="58">
        <f t="shared" si="7"/>
        <v>0</v>
      </c>
      <c r="L202" s="57" t="str">
        <f>Grundbuch!J200</f>
        <v>6710</v>
      </c>
    </row>
    <row r="203" spans="1:12" hidden="1" x14ac:dyDescent="0.2">
      <c r="A203" s="57" t="str">
        <f>IF(Grundbuch!C201&lt;&gt;"",Grundbuch!C201,"")</f>
        <v/>
      </c>
      <c r="B203" s="57" t="str">
        <f>IF(Grundbuch!D201&lt;&gt;"",Grundbuch!D201,"")</f>
        <v/>
      </c>
      <c r="C203" s="57" t="str">
        <f>IF(Grundbuch!E201&lt;&gt;"",Grundbuch!E201,"")</f>
        <v/>
      </c>
      <c r="D203" s="57" t="str">
        <f>IF(Grundbuch!F201&lt;&gt;"",Grundbuch!F201,"")</f>
        <v>Leasing</v>
      </c>
      <c r="E203" s="57" t="str">
        <f>IF(Grundbuch!G201&lt;&gt;"",Grundbuch!G201,"")</f>
        <v>6710</v>
      </c>
      <c r="F203" s="58">
        <f>Grundbuch!H201</f>
        <v>0</v>
      </c>
      <c r="G203" s="58">
        <f>Grundbuch!I201</f>
        <v>0</v>
      </c>
      <c r="H203" s="58">
        <f>SUMIF($E$4:$E203,$E203,$F$4:$F203)</f>
        <v>0</v>
      </c>
      <c r="I203" s="58">
        <f>SUMIF($E$4:$E203,$E203,$G$4:$G203)</f>
        <v>0</v>
      </c>
      <c r="J203" s="58">
        <f t="shared" si="6"/>
        <v>0</v>
      </c>
      <c r="K203" s="58">
        <f t="shared" si="7"/>
        <v>0</v>
      </c>
      <c r="L203" s="57" t="str">
        <f>Grundbuch!J201</f>
        <v>6710</v>
      </c>
    </row>
    <row r="204" spans="1:12" hidden="1" x14ac:dyDescent="0.2">
      <c r="A204" s="57" t="str">
        <f>IF(Grundbuch!C202&lt;&gt;"",Grundbuch!C202,"")</f>
        <v/>
      </c>
      <c r="B204" s="57" t="str">
        <f>IF(Grundbuch!D202&lt;&gt;"",Grundbuch!D202,"")</f>
        <v/>
      </c>
      <c r="C204" s="57" t="str">
        <f>IF(Grundbuch!E202&lt;&gt;"",Grundbuch!E202,"")</f>
        <v/>
      </c>
      <c r="D204" s="57" t="str">
        <f>IF(Grundbuch!F202&lt;&gt;"",Grundbuch!F202,"")</f>
        <v>GuV</v>
      </c>
      <c r="E204" s="57" t="str">
        <f>IF(Grundbuch!G202&lt;&gt;"",Grundbuch!G202,"")</f>
        <v>8020</v>
      </c>
      <c r="F204" s="58">
        <f>Grundbuch!H202</f>
        <v>0</v>
      </c>
      <c r="G204" s="58">
        <f>Grundbuch!I202</f>
        <v>0</v>
      </c>
      <c r="H204" s="58">
        <f>SUMIF($E$4:$E204,$E204,$F$4:$F204)</f>
        <v>0</v>
      </c>
      <c r="I204" s="58">
        <f>SUMIF($E$4:$E204,$E204,$G$4:$G204)</f>
        <v>123472.21983193277</v>
      </c>
      <c r="J204" s="58">
        <f t="shared" si="6"/>
        <v>123472.21983193277</v>
      </c>
      <c r="K204" s="58">
        <f t="shared" si="7"/>
        <v>0</v>
      </c>
      <c r="L204" s="57" t="str">
        <f>Grundbuch!J202</f>
        <v>6730</v>
      </c>
    </row>
    <row r="205" spans="1:12" hidden="1" x14ac:dyDescent="0.2">
      <c r="A205" s="57" t="str">
        <f>IF(Grundbuch!C203&lt;&gt;"",Grundbuch!C203,"")</f>
        <v/>
      </c>
      <c r="B205" s="57" t="str">
        <f>IF(Grundbuch!D203&lt;&gt;"",Grundbuch!D203,"")</f>
        <v/>
      </c>
      <c r="C205" s="57" t="str">
        <f>IF(Grundbuch!E203&lt;&gt;"",Grundbuch!E203,"")</f>
        <v/>
      </c>
      <c r="D205" s="57" t="str">
        <f>IF(Grundbuch!F203&lt;&gt;"",Grundbuch!F203,"")</f>
        <v>Gebühren</v>
      </c>
      <c r="E205" s="57" t="str">
        <f>IF(Grundbuch!G203&lt;&gt;"",Grundbuch!G203,"")</f>
        <v>6730</v>
      </c>
      <c r="F205" s="58">
        <f>Grundbuch!H203</f>
        <v>0</v>
      </c>
      <c r="G205" s="58">
        <f>Grundbuch!I203</f>
        <v>0</v>
      </c>
      <c r="H205" s="58">
        <f>SUMIF($E$4:$E205,$E205,$F$4:$F205)</f>
        <v>0</v>
      </c>
      <c r="I205" s="58">
        <f>SUMIF($E$4:$E205,$E205,$G$4:$G205)</f>
        <v>0</v>
      </c>
      <c r="J205" s="58">
        <f t="shared" si="6"/>
        <v>0</v>
      </c>
      <c r="K205" s="58">
        <f t="shared" si="7"/>
        <v>0</v>
      </c>
      <c r="L205" s="57" t="str">
        <f>Grundbuch!J203</f>
        <v>6730</v>
      </c>
    </row>
    <row r="206" spans="1:12" hidden="1" x14ac:dyDescent="0.2">
      <c r="A206" s="57" t="str">
        <f>IF(Grundbuch!C204&lt;&gt;"",Grundbuch!C204,"")</f>
        <v/>
      </c>
      <c r="B206" s="57" t="str">
        <f>IF(Grundbuch!D204&lt;&gt;"",Grundbuch!D204,"")</f>
        <v/>
      </c>
      <c r="C206" s="57" t="str">
        <f>IF(Grundbuch!E204&lt;&gt;"",Grundbuch!E204,"")</f>
        <v/>
      </c>
      <c r="D206" s="57" t="str">
        <f>IF(Grundbuch!F204&lt;&gt;"",Grundbuch!F204,"")</f>
        <v>GuV</v>
      </c>
      <c r="E206" s="57" t="str">
        <f>IF(Grundbuch!G204&lt;&gt;"",Grundbuch!G204,"")</f>
        <v>8020</v>
      </c>
      <c r="F206" s="58">
        <f>Grundbuch!H204</f>
        <v>0</v>
      </c>
      <c r="G206" s="58">
        <f>Grundbuch!I204</f>
        <v>0</v>
      </c>
      <c r="H206" s="58">
        <f>SUMIF($E$4:$E206,$E206,$F$4:$F206)</f>
        <v>0</v>
      </c>
      <c r="I206" s="58">
        <f>SUMIF($E$4:$E206,$E206,$G$4:$G206)</f>
        <v>123472.21983193277</v>
      </c>
      <c r="J206" s="58">
        <f t="shared" si="6"/>
        <v>123472.21983193277</v>
      </c>
      <c r="K206" s="58">
        <f t="shared" si="7"/>
        <v>0</v>
      </c>
      <c r="L206" s="57" t="str">
        <f>Grundbuch!J204</f>
        <v>6750</v>
      </c>
    </row>
    <row r="207" spans="1:12" hidden="1" x14ac:dyDescent="0.2">
      <c r="A207" s="57" t="str">
        <f>IF(Grundbuch!C205&lt;&gt;"",Grundbuch!C205,"")</f>
        <v/>
      </c>
      <c r="B207" s="57" t="str">
        <f>IF(Grundbuch!D205&lt;&gt;"",Grundbuch!D205,"")</f>
        <v/>
      </c>
      <c r="C207" s="57" t="str">
        <f>IF(Grundbuch!E205&lt;&gt;"",Grundbuch!E205,"")</f>
        <v/>
      </c>
      <c r="D207" s="57" t="str">
        <f>IF(Grundbuch!F205&lt;&gt;"",Grundbuch!F205,"")</f>
        <v>Kosten des Geldverkehrs</v>
      </c>
      <c r="E207" s="57" t="str">
        <f>IF(Grundbuch!G205&lt;&gt;"",Grundbuch!G205,"")</f>
        <v>6750</v>
      </c>
      <c r="F207" s="58">
        <f>Grundbuch!H205</f>
        <v>0</v>
      </c>
      <c r="G207" s="58">
        <f>Grundbuch!I205</f>
        <v>0</v>
      </c>
      <c r="H207" s="58">
        <f>SUMIF($E$4:$E207,$E207,$F$4:$F207)</f>
        <v>0</v>
      </c>
      <c r="I207" s="58">
        <f>SUMIF($E$4:$E207,$E207,$G$4:$G207)</f>
        <v>0</v>
      </c>
      <c r="J207" s="58">
        <f t="shared" si="6"/>
        <v>0</v>
      </c>
      <c r="K207" s="58">
        <f t="shared" si="7"/>
        <v>0</v>
      </c>
      <c r="L207" s="57" t="str">
        <f>Grundbuch!J205</f>
        <v>6750</v>
      </c>
    </row>
    <row r="208" spans="1:12" hidden="1" x14ac:dyDescent="0.2">
      <c r="A208" s="57" t="str">
        <f>IF(Grundbuch!C206&lt;&gt;"",Grundbuch!C206,"")</f>
        <v/>
      </c>
      <c r="B208" s="57" t="str">
        <f>IF(Grundbuch!D206&lt;&gt;"",Grundbuch!D206,"")</f>
        <v/>
      </c>
      <c r="C208" s="57" t="str">
        <f>IF(Grundbuch!E206&lt;&gt;"",Grundbuch!E206,"")</f>
        <v/>
      </c>
      <c r="D208" s="57" t="str">
        <f>IF(Grundbuch!F206&lt;&gt;"",Grundbuch!F206,"")</f>
        <v>GuV</v>
      </c>
      <c r="E208" s="57" t="str">
        <f>IF(Grundbuch!G206&lt;&gt;"",Grundbuch!G206,"")</f>
        <v>8020</v>
      </c>
      <c r="F208" s="58">
        <f>Grundbuch!H206</f>
        <v>0</v>
      </c>
      <c r="G208" s="58">
        <f>Grundbuch!I206</f>
        <v>0</v>
      </c>
      <c r="H208" s="58">
        <f>SUMIF($E$4:$E208,$E208,$F$4:$F208)</f>
        <v>0</v>
      </c>
      <c r="I208" s="58">
        <f>SUMIF($E$4:$E208,$E208,$G$4:$G208)</f>
        <v>123472.21983193277</v>
      </c>
      <c r="J208" s="58">
        <f t="shared" si="6"/>
        <v>123472.21983193277</v>
      </c>
      <c r="K208" s="58">
        <f t="shared" si="7"/>
        <v>0</v>
      </c>
      <c r="L208" s="57" t="str">
        <f>Grundbuch!J206</f>
        <v>6770</v>
      </c>
    </row>
    <row r="209" spans="1:12" hidden="1" x14ac:dyDescent="0.2">
      <c r="A209" s="57" t="str">
        <f>IF(Grundbuch!C207&lt;&gt;"",Grundbuch!C207,"")</f>
        <v/>
      </c>
      <c r="B209" s="57" t="str">
        <f>IF(Grundbuch!D207&lt;&gt;"",Grundbuch!D207,"")</f>
        <v/>
      </c>
      <c r="C209" s="57" t="str">
        <f>IF(Grundbuch!E207&lt;&gt;"",Grundbuch!E207,"")</f>
        <v/>
      </c>
      <c r="D209" s="57" t="str">
        <f>IF(Grundbuch!F207&lt;&gt;"",Grundbuch!F207,"")</f>
        <v>Rechts und Beratungskosten</v>
      </c>
      <c r="E209" s="57" t="str">
        <f>IF(Grundbuch!G207&lt;&gt;"",Grundbuch!G207,"")</f>
        <v>6770</v>
      </c>
      <c r="F209" s="58">
        <f>Grundbuch!H207</f>
        <v>0</v>
      </c>
      <c r="G209" s="58">
        <f>Grundbuch!I207</f>
        <v>0</v>
      </c>
      <c r="H209" s="58">
        <f>SUMIF($E$4:$E209,$E209,$F$4:$F209)</f>
        <v>0</v>
      </c>
      <c r="I209" s="58">
        <f>SUMIF($E$4:$E209,$E209,$G$4:$G209)</f>
        <v>0</v>
      </c>
      <c r="J209" s="58">
        <f t="shared" si="6"/>
        <v>0</v>
      </c>
      <c r="K209" s="58">
        <f t="shared" si="7"/>
        <v>0</v>
      </c>
      <c r="L209" s="57" t="str">
        <f>Grundbuch!J207</f>
        <v>6770</v>
      </c>
    </row>
    <row r="210" spans="1:12" hidden="1" x14ac:dyDescent="0.2">
      <c r="A210" s="57" t="str">
        <f>IF(Grundbuch!C208&lt;&gt;"",Grundbuch!C208,"")</f>
        <v/>
      </c>
      <c r="B210" s="57" t="str">
        <f>IF(Grundbuch!D208&lt;&gt;"",Grundbuch!D208,"")</f>
        <v/>
      </c>
      <c r="C210" s="57" t="str">
        <f>IF(Grundbuch!E208&lt;&gt;"",Grundbuch!E208,"")</f>
        <v/>
      </c>
      <c r="D210" s="57" t="str">
        <f>IF(Grundbuch!F208&lt;&gt;"",Grundbuch!F208,"")</f>
        <v>GuV</v>
      </c>
      <c r="E210" s="57" t="str">
        <f>IF(Grundbuch!G208&lt;&gt;"",Grundbuch!G208,"")</f>
        <v>8020</v>
      </c>
      <c r="F210" s="58">
        <f>Grundbuch!H208</f>
        <v>0</v>
      </c>
      <c r="G210" s="58">
        <f>Grundbuch!I208</f>
        <v>0</v>
      </c>
      <c r="H210" s="58">
        <f>SUMIF($E$4:$E210,$E210,$F$4:$F210)</f>
        <v>0</v>
      </c>
      <c r="I210" s="58">
        <f>SUMIF($E$4:$E210,$E210,$G$4:$G210)</f>
        <v>123472.21983193277</v>
      </c>
      <c r="J210" s="58">
        <f t="shared" si="6"/>
        <v>123472.21983193277</v>
      </c>
      <c r="K210" s="58">
        <f t="shared" si="7"/>
        <v>0</v>
      </c>
      <c r="L210" s="57" t="str">
        <f>Grundbuch!J208</f>
        <v>6800</v>
      </c>
    </row>
    <row r="211" spans="1:12" hidden="1" x14ac:dyDescent="0.2">
      <c r="A211" s="57" t="str">
        <f>IF(Grundbuch!C209&lt;&gt;"",Grundbuch!C209,"")</f>
        <v/>
      </c>
      <c r="B211" s="57" t="str">
        <f>IF(Grundbuch!D209&lt;&gt;"",Grundbuch!D209,"")</f>
        <v/>
      </c>
      <c r="C211" s="57" t="str">
        <f>IF(Grundbuch!E209&lt;&gt;"",Grundbuch!E209,"")</f>
        <v/>
      </c>
      <c r="D211" s="57" t="str">
        <f>IF(Grundbuch!F209&lt;&gt;"",Grundbuch!F209,"")</f>
        <v>Büromaterial</v>
      </c>
      <c r="E211" s="57" t="str">
        <f>IF(Grundbuch!G209&lt;&gt;"",Grundbuch!G209,"")</f>
        <v>6800</v>
      </c>
      <c r="F211" s="58">
        <f>Grundbuch!H209</f>
        <v>0</v>
      </c>
      <c r="G211" s="58">
        <f>Grundbuch!I209</f>
        <v>0</v>
      </c>
      <c r="H211" s="58">
        <f>SUMIF($E$4:$E211,$E211,$F$4:$F211)</f>
        <v>0</v>
      </c>
      <c r="I211" s="58">
        <f>SUMIF($E$4:$E211,$E211,$G$4:$G211)</f>
        <v>0</v>
      </c>
      <c r="J211" s="58">
        <f t="shared" si="6"/>
        <v>0</v>
      </c>
      <c r="K211" s="58">
        <f t="shared" si="7"/>
        <v>0</v>
      </c>
      <c r="L211" s="57" t="str">
        <f>Grundbuch!J209</f>
        <v>6800</v>
      </c>
    </row>
    <row r="212" spans="1:12" hidden="1" x14ac:dyDescent="0.2">
      <c r="A212" s="57" t="str">
        <f>IF(Grundbuch!C210&lt;&gt;"",Grundbuch!C210,"")</f>
        <v/>
      </c>
      <c r="B212" s="57" t="str">
        <f>IF(Grundbuch!D210&lt;&gt;"",Grundbuch!D210,"")</f>
        <v/>
      </c>
      <c r="C212" s="57" t="str">
        <f>IF(Grundbuch!E210&lt;&gt;"",Grundbuch!E210,"")</f>
        <v/>
      </c>
      <c r="D212" s="57" t="str">
        <f>IF(Grundbuch!F210&lt;&gt;"",Grundbuch!F210,"")</f>
        <v>GuV</v>
      </c>
      <c r="E212" s="57" t="str">
        <f>IF(Grundbuch!G210&lt;&gt;"",Grundbuch!G210,"")</f>
        <v>8020</v>
      </c>
      <c r="F212" s="58">
        <f>Grundbuch!H210</f>
        <v>0</v>
      </c>
      <c r="G212" s="58">
        <f>Grundbuch!I210</f>
        <v>0</v>
      </c>
      <c r="H212" s="58">
        <f>SUMIF($E$4:$E212,$E212,$F$4:$F212)</f>
        <v>0</v>
      </c>
      <c r="I212" s="58">
        <f>SUMIF($E$4:$E212,$E212,$G$4:$G212)</f>
        <v>123472.21983193277</v>
      </c>
      <c r="J212" s="58">
        <f t="shared" si="6"/>
        <v>123472.21983193277</v>
      </c>
      <c r="K212" s="58">
        <f t="shared" si="7"/>
        <v>0</v>
      </c>
      <c r="L212" s="57" t="str">
        <f>Grundbuch!J210</f>
        <v>6810</v>
      </c>
    </row>
    <row r="213" spans="1:12" hidden="1" x14ac:dyDescent="0.2">
      <c r="A213" s="57" t="str">
        <f>IF(Grundbuch!C211&lt;&gt;"",Grundbuch!C211,"")</f>
        <v/>
      </c>
      <c r="B213" s="57" t="str">
        <f>IF(Grundbuch!D211&lt;&gt;"",Grundbuch!D211,"")</f>
        <v/>
      </c>
      <c r="C213" s="57" t="str">
        <f>IF(Grundbuch!E211&lt;&gt;"",Grundbuch!E211,"")</f>
        <v/>
      </c>
      <c r="D213" s="57" t="str">
        <f>IF(Grundbuch!F211&lt;&gt;"",Grundbuch!F211,"")</f>
        <v>Zeitungen und Fachliteratur</v>
      </c>
      <c r="E213" s="57" t="str">
        <f>IF(Grundbuch!G211&lt;&gt;"",Grundbuch!G211,"")</f>
        <v>6810</v>
      </c>
      <c r="F213" s="58">
        <f>Grundbuch!H211</f>
        <v>0</v>
      </c>
      <c r="G213" s="58">
        <f>Grundbuch!I211</f>
        <v>0</v>
      </c>
      <c r="H213" s="58">
        <f>SUMIF($E$4:$E213,$E213,$F$4:$F213)</f>
        <v>0</v>
      </c>
      <c r="I213" s="58">
        <f>SUMIF($E$4:$E213,$E213,$G$4:$G213)</f>
        <v>0</v>
      </c>
      <c r="J213" s="58">
        <f t="shared" si="6"/>
        <v>0</v>
      </c>
      <c r="K213" s="58">
        <f t="shared" si="7"/>
        <v>0</v>
      </c>
      <c r="L213" s="57" t="str">
        <f>Grundbuch!J211</f>
        <v>6810</v>
      </c>
    </row>
    <row r="214" spans="1:12" hidden="1" x14ac:dyDescent="0.2">
      <c r="A214" s="57" t="str">
        <f>IF(Grundbuch!C212&lt;&gt;"",Grundbuch!C212,"")</f>
        <v/>
      </c>
      <c r="B214" s="57" t="str">
        <f>IF(Grundbuch!D212&lt;&gt;"",Grundbuch!D212,"")</f>
        <v/>
      </c>
      <c r="C214" s="57" t="str">
        <f>IF(Grundbuch!E212&lt;&gt;"",Grundbuch!E212,"")</f>
        <v/>
      </c>
      <c r="D214" s="57" t="str">
        <f>IF(Grundbuch!F212&lt;&gt;"",Grundbuch!F212,"")</f>
        <v>GuV</v>
      </c>
      <c r="E214" s="57" t="str">
        <f>IF(Grundbuch!G212&lt;&gt;"",Grundbuch!G212,"")</f>
        <v>8020</v>
      </c>
      <c r="F214" s="58">
        <f>Grundbuch!H212</f>
        <v>0</v>
      </c>
      <c r="G214" s="58">
        <f>Grundbuch!I212</f>
        <v>0</v>
      </c>
      <c r="H214" s="58">
        <f>SUMIF($E$4:$E214,$E214,$F$4:$F214)</f>
        <v>0</v>
      </c>
      <c r="I214" s="58">
        <f>SUMIF($E$4:$E214,$E214,$G$4:$G214)</f>
        <v>123472.21983193277</v>
      </c>
      <c r="J214" s="58">
        <f t="shared" si="6"/>
        <v>123472.21983193277</v>
      </c>
      <c r="K214" s="58">
        <f t="shared" si="7"/>
        <v>0</v>
      </c>
      <c r="L214" s="57" t="str">
        <f>Grundbuch!J212</f>
        <v>6820</v>
      </c>
    </row>
    <row r="215" spans="1:12" hidden="1" x14ac:dyDescent="0.2">
      <c r="A215" s="57" t="str">
        <f>IF(Grundbuch!C213&lt;&gt;"",Grundbuch!C213,"")</f>
        <v/>
      </c>
      <c r="B215" s="57" t="str">
        <f>IF(Grundbuch!D213&lt;&gt;"",Grundbuch!D213,"")</f>
        <v/>
      </c>
      <c r="C215" s="57" t="str">
        <f>IF(Grundbuch!E213&lt;&gt;"",Grundbuch!E213,"")</f>
        <v/>
      </c>
      <c r="D215" s="57" t="str">
        <f>IF(Grundbuch!F213&lt;&gt;"",Grundbuch!F213,"")</f>
        <v>Postgebühren Telefon</v>
      </c>
      <c r="E215" s="57" t="str">
        <f>IF(Grundbuch!G213&lt;&gt;"",Grundbuch!G213,"")</f>
        <v>6820</v>
      </c>
      <c r="F215" s="58">
        <f>Grundbuch!H213</f>
        <v>0</v>
      </c>
      <c r="G215" s="58">
        <f>Grundbuch!I213</f>
        <v>0</v>
      </c>
      <c r="H215" s="58">
        <f>SUMIF($E$4:$E215,$E215,$F$4:$F215)</f>
        <v>0</v>
      </c>
      <c r="I215" s="58">
        <f>SUMIF($E$4:$E215,$E215,$G$4:$G215)</f>
        <v>0</v>
      </c>
      <c r="J215" s="58">
        <f t="shared" si="6"/>
        <v>0</v>
      </c>
      <c r="K215" s="58">
        <f t="shared" si="7"/>
        <v>0</v>
      </c>
      <c r="L215" s="57" t="str">
        <f>Grundbuch!J213</f>
        <v>6820</v>
      </c>
    </row>
    <row r="216" spans="1:12" hidden="1" x14ac:dyDescent="0.2">
      <c r="A216" s="57" t="str">
        <f>IF(Grundbuch!C214&lt;&gt;"",Grundbuch!C214,"")</f>
        <v/>
      </c>
      <c r="B216" s="57" t="str">
        <f>IF(Grundbuch!D214&lt;&gt;"",Grundbuch!D214,"")</f>
        <v/>
      </c>
      <c r="C216" s="57" t="str">
        <f>IF(Grundbuch!E214&lt;&gt;"",Grundbuch!E214,"")</f>
        <v/>
      </c>
      <c r="D216" s="57" t="str">
        <f>IF(Grundbuch!F214&lt;&gt;"",Grundbuch!F214,"")</f>
        <v>GuV</v>
      </c>
      <c r="E216" s="57" t="str">
        <f>IF(Grundbuch!G214&lt;&gt;"",Grundbuch!G214,"")</f>
        <v>8020</v>
      </c>
      <c r="F216" s="58">
        <f>Grundbuch!H214</f>
        <v>0</v>
      </c>
      <c r="G216" s="58">
        <f>Grundbuch!I214</f>
        <v>0</v>
      </c>
      <c r="H216" s="58">
        <f>SUMIF($E$4:$E216,$E216,$F$4:$F216)</f>
        <v>0</v>
      </c>
      <c r="I216" s="58">
        <f>SUMIF($E$4:$E216,$E216,$G$4:$G216)</f>
        <v>123472.21983193277</v>
      </c>
      <c r="J216" s="58">
        <f t="shared" si="6"/>
        <v>123472.21983193277</v>
      </c>
      <c r="K216" s="58">
        <f t="shared" si="7"/>
        <v>0</v>
      </c>
      <c r="L216" s="57" t="str">
        <f>Grundbuch!J214</f>
        <v>6850</v>
      </c>
    </row>
    <row r="217" spans="1:12" hidden="1" x14ac:dyDescent="0.2">
      <c r="A217" s="57" t="str">
        <f>IF(Grundbuch!C215&lt;&gt;"",Grundbuch!C215,"")</f>
        <v/>
      </c>
      <c r="B217" s="57" t="str">
        <f>IF(Grundbuch!D215&lt;&gt;"",Grundbuch!D215,"")</f>
        <v/>
      </c>
      <c r="C217" s="57" t="str">
        <f>IF(Grundbuch!E215&lt;&gt;"",Grundbuch!E215,"")</f>
        <v/>
      </c>
      <c r="D217" s="57" t="str">
        <f>IF(Grundbuch!F215&lt;&gt;"",Grundbuch!F215,"")</f>
        <v>Reisekosten</v>
      </c>
      <c r="E217" s="57" t="str">
        <f>IF(Grundbuch!G215&lt;&gt;"",Grundbuch!G215,"")</f>
        <v>6850</v>
      </c>
      <c r="F217" s="58">
        <f>Grundbuch!H215</f>
        <v>0</v>
      </c>
      <c r="G217" s="58">
        <f>Grundbuch!I215</f>
        <v>0</v>
      </c>
      <c r="H217" s="58">
        <f>SUMIF($E$4:$E217,$E217,$F$4:$F217)</f>
        <v>0</v>
      </c>
      <c r="I217" s="58">
        <f>SUMIF($E$4:$E217,$E217,$G$4:$G217)</f>
        <v>0</v>
      </c>
      <c r="J217" s="58">
        <f t="shared" si="6"/>
        <v>0</v>
      </c>
      <c r="K217" s="58">
        <f t="shared" si="7"/>
        <v>0</v>
      </c>
      <c r="L217" s="57" t="str">
        <f>Grundbuch!J215</f>
        <v>6850</v>
      </c>
    </row>
    <row r="218" spans="1:12" hidden="1" x14ac:dyDescent="0.2">
      <c r="A218" s="57" t="str">
        <f>IF(Grundbuch!C216&lt;&gt;"",Grundbuch!C216,"")</f>
        <v/>
      </c>
      <c r="B218" s="57" t="str">
        <f>IF(Grundbuch!D216&lt;&gt;"",Grundbuch!D216,"")</f>
        <v/>
      </c>
      <c r="C218" s="57" t="str">
        <f>IF(Grundbuch!E216&lt;&gt;"",Grundbuch!E216,"")</f>
        <v/>
      </c>
      <c r="D218" s="57" t="str">
        <f>IF(Grundbuch!F216&lt;&gt;"",Grundbuch!F216,"")</f>
        <v>GuV</v>
      </c>
      <c r="E218" s="57" t="str">
        <f>IF(Grundbuch!G216&lt;&gt;"",Grundbuch!G216,"")</f>
        <v>8020</v>
      </c>
      <c r="F218" s="58">
        <f>Grundbuch!H216</f>
        <v>0</v>
      </c>
      <c r="G218" s="58">
        <f>Grundbuch!I216</f>
        <v>0</v>
      </c>
      <c r="H218" s="58">
        <f>SUMIF($E$4:$E218,$E218,$F$4:$F218)</f>
        <v>0</v>
      </c>
      <c r="I218" s="58">
        <f>SUMIF($E$4:$E218,$E218,$G$4:$G218)</f>
        <v>123472.21983193277</v>
      </c>
      <c r="J218" s="58">
        <f t="shared" si="6"/>
        <v>123472.21983193277</v>
      </c>
      <c r="K218" s="58">
        <f t="shared" si="7"/>
        <v>0</v>
      </c>
      <c r="L218" s="57" t="str">
        <f>Grundbuch!J216</f>
        <v>6860</v>
      </c>
    </row>
    <row r="219" spans="1:12" hidden="1" x14ac:dyDescent="0.2">
      <c r="A219" s="57" t="str">
        <f>IF(Grundbuch!C217&lt;&gt;"",Grundbuch!C217,"")</f>
        <v/>
      </c>
      <c r="B219" s="57" t="str">
        <f>IF(Grundbuch!D217&lt;&gt;"",Grundbuch!D217,"")</f>
        <v/>
      </c>
      <c r="C219" s="57" t="str">
        <f>IF(Grundbuch!E217&lt;&gt;"",Grundbuch!E217,"")</f>
        <v/>
      </c>
      <c r="D219" s="57" t="str">
        <f>IF(Grundbuch!F217&lt;&gt;"",Grundbuch!F217,"")</f>
        <v>Bewirtung und Präsentation</v>
      </c>
      <c r="E219" s="57" t="str">
        <f>IF(Grundbuch!G217&lt;&gt;"",Grundbuch!G217,"")</f>
        <v>6860</v>
      </c>
      <c r="F219" s="58">
        <f>Grundbuch!H217</f>
        <v>0</v>
      </c>
      <c r="G219" s="58">
        <f>Grundbuch!I217</f>
        <v>0</v>
      </c>
      <c r="H219" s="58">
        <f>SUMIF($E$4:$E219,$E219,$F$4:$F219)</f>
        <v>0</v>
      </c>
      <c r="I219" s="58">
        <f>SUMIF($E$4:$E219,$E219,$G$4:$G219)</f>
        <v>0</v>
      </c>
      <c r="J219" s="58">
        <f t="shared" si="6"/>
        <v>0</v>
      </c>
      <c r="K219" s="58">
        <f t="shared" si="7"/>
        <v>0</v>
      </c>
      <c r="L219" s="57" t="str">
        <f>Grundbuch!J217</f>
        <v>6860</v>
      </c>
    </row>
    <row r="220" spans="1:12" hidden="1" x14ac:dyDescent="0.2">
      <c r="A220" s="57" t="str">
        <f>IF(Grundbuch!C218&lt;&gt;"",Grundbuch!C218,"")</f>
        <v/>
      </c>
      <c r="B220" s="57" t="str">
        <f>IF(Grundbuch!D218&lt;&gt;"",Grundbuch!D218,"")</f>
        <v/>
      </c>
      <c r="C220" s="57" t="str">
        <f>IF(Grundbuch!E218&lt;&gt;"",Grundbuch!E218,"")</f>
        <v/>
      </c>
      <c r="D220" s="57" t="str">
        <f>IF(Grundbuch!F218&lt;&gt;"",Grundbuch!F218,"")</f>
        <v>GuV</v>
      </c>
      <c r="E220" s="57" t="str">
        <f>IF(Grundbuch!G218&lt;&gt;"",Grundbuch!G218,"")</f>
        <v>8020</v>
      </c>
      <c r="F220" s="58">
        <f>Grundbuch!H218</f>
        <v>0</v>
      </c>
      <c r="G220" s="58">
        <f>Grundbuch!I218</f>
        <v>0</v>
      </c>
      <c r="H220" s="58">
        <f>SUMIF($E$4:$E220,$E220,$F$4:$F220)</f>
        <v>0</v>
      </c>
      <c r="I220" s="58">
        <f>SUMIF($E$4:$E220,$E220,$G$4:$G220)</f>
        <v>123472.21983193277</v>
      </c>
      <c r="J220" s="58">
        <f t="shared" si="6"/>
        <v>123472.21983193277</v>
      </c>
      <c r="K220" s="58">
        <f t="shared" si="7"/>
        <v>0</v>
      </c>
      <c r="L220" s="57" t="str">
        <f>Grundbuch!J218</f>
        <v>6870</v>
      </c>
    </row>
    <row r="221" spans="1:12" hidden="1" x14ac:dyDescent="0.2">
      <c r="A221" s="57" t="str">
        <f>IF(Grundbuch!C219&lt;&gt;"",Grundbuch!C219,"")</f>
        <v/>
      </c>
      <c r="B221" s="57" t="str">
        <f>IF(Grundbuch!D219&lt;&gt;"",Grundbuch!D219,"")</f>
        <v/>
      </c>
      <c r="C221" s="57" t="str">
        <f>IF(Grundbuch!E219&lt;&gt;"",Grundbuch!E219,"")</f>
        <v/>
      </c>
      <c r="D221" s="57" t="str">
        <f>IF(Grundbuch!F219&lt;&gt;"",Grundbuch!F219,"")</f>
        <v>Werbung</v>
      </c>
      <c r="E221" s="57" t="str">
        <f>IF(Grundbuch!G219&lt;&gt;"",Grundbuch!G219,"")</f>
        <v>6870</v>
      </c>
      <c r="F221" s="58">
        <f>Grundbuch!H219</f>
        <v>0</v>
      </c>
      <c r="G221" s="58">
        <f>Grundbuch!I219</f>
        <v>0</v>
      </c>
      <c r="H221" s="58">
        <f>SUMIF($E$4:$E221,$E221,$F$4:$F221)</f>
        <v>0</v>
      </c>
      <c r="I221" s="58">
        <f>SUMIF($E$4:$E221,$E221,$G$4:$G221)</f>
        <v>0</v>
      </c>
      <c r="J221" s="58">
        <f t="shared" si="6"/>
        <v>0</v>
      </c>
      <c r="K221" s="58">
        <f t="shared" si="7"/>
        <v>0</v>
      </c>
      <c r="L221" s="57" t="str">
        <f>Grundbuch!J219</f>
        <v>6870</v>
      </c>
    </row>
    <row r="222" spans="1:12" hidden="1" x14ac:dyDescent="0.2">
      <c r="A222" s="57" t="str">
        <f>IF(Grundbuch!C220&lt;&gt;"",Grundbuch!C220,"")</f>
        <v/>
      </c>
      <c r="B222" s="57" t="str">
        <f>IF(Grundbuch!D220&lt;&gt;"",Grundbuch!D220,"")</f>
        <v/>
      </c>
      <c r="C222" s="57" t="str">
        <f>IF(Grundbuch!E220&lt;&gt;"",Grundbuch!E220,"")</f>
        <v/>
      </c>
      <c r="D222" s="57" t="str">
        <f>IF(Grundbuch!F220&lt;&gt;"",Grundbuch!F220,"")</f>
        <v>GuV</v>
      </c>
      <c r="E222" s="57" t="str">
        <f>IF(Grundbuch!G220&lt;&gt;"",Grundbuch!G220,"")</f>
        <v>8020</v>
      </c>
      <c r="F222" s="58">
        <f>Grundbuch!H220</f>
        <v>0</v>
      </c>
      <c r="G222" s="58">
        <f>Grundbuch!I220</f>
        <v>0</v>
      </c>
      <c r="H222" s="58">
        <f>SUMIF($E$4:$E222,$E222,$F$4:$F222)</f>
        <v>0</v>
      </c>
      <c r="I222" s="58">
        <f>SUMIF($E$4:$E222,$E222,$G$4:$G222)</f>
        <v>123472.21983193277</v>
      </c>
      <c r="J222" s="58">
        <f t="shared" si="6"/>
        <v>123472.21983193277</v>
      </c>
      <c r="K222" s="58">
        <f t="shared" si="7"/>
        <v>0</v>
      </c>
      <c r="L222" s="57" t="str">
        <f>Grundbuch!J220</f>
        <v>6900</v>
      </c>
    </row>
    <row r="223" spans="1:12" hidden="1" x14ac:dyDescent="0.2">
      <c r="A223" s="57" t="str">
        <f>IF(Grundbuch!C221&lt;&gt;"",Grundbuch!C221,"")</f>
        <v/>
      </c>
      <c r="B223" s="57" t="str">
        <f>IF(Grundbuch!D221&lt;&gt;"",Grundbuch!D221,"")</f>
        <v/>
      </c>
      <c r="C223" s="57" t="str">
        <f>IF(Grundbuch!E221&lt;&gt;"",Grundbuch!E221,"")</f>
        <v/>
      </c>
      <c r="D223" s="57" t="str">
        <f>IF(Grundbuch!F221&lt;&gt;"",Grundbuch!F221,"")</f>
        <v>Versicherungen</v>
      </c>
      <c r="E223" s="57" t="str">
        <f>IF(Grundbuch!G221&lt;&gt;"",Grundbuch!G221,"")</f>
        <v>6900</v>
      </c>
      <c r="F223" s="58">
        <f>Grundbuch!H221</f>
        <v>0</v>
      </c>
      <c r="G223" s="58">
        <f>Grundbuch!I221</f>
        <v>0</v>
      </c>
      <c r="H223" s="58">
        <f>SUMIF($E$4:$E223,$E223,$F$4:$F223)</f>
        <v>0</v>
      </c>
      <c r="I223" s="58">
        <f>SUMIF($E$4:$E223,$E223,$G$4:$G223)</f>
        <v>0</v>
      </c>
      <c r="J223" s="58">
        <f t="shared" si="6"/>
        <v>0</v>
      </c>
      <c r="K223" s="58">
        <f t="shared" si="7"/>
        <v>0</v>
      </c>
      <c r="L223" s="57" t="str">
        <f>Grundbuch!J221</f>
        <v>6900</v>
      </c>
    </row>
    <row r="224" spans="1:12" hidden="1" x14ac:dyDescent="0.2">
      <c r="A224" s="57" t="str">
        <f>IF(Grundbuch!C222&lt;&gt;"",Grundbuch!C222,"")</f>
        <v/>
      </c>
      <c r="B224" s="57" t="str">
        <f>IF(Grundbuch!D222&lt;&gt;"",Grundbuch!D222,"")</f>
        <v/>
      </c>
      <c r="C224" s="57" t="str">
        <f>IF(Grundbuch!E222&lt;&gt;"",Grundbuch!E222,"")</f>
        <v/>
      </c>
      <c r="D224" s="57" t="str">
        <f>IF(Grundbuch!F222&lt;&gt;"",Grundbuch!F222,"")</f>
        <v>GuV</v>
      </c>
      <c r="E224" s="57" t="str">
        <f>IF(Grundbuch!G222&lt;&gt;"",Grundbuch!G222,"")</f>
        <v>8020</v>
      </c>
      <c r="F224" s="58">
        <f>Grundbuch!H222</f>
        <v>0</v>
      </c>
      <c r="G224" s="58">
        <f>Grundbuch!I222</f>
        <v>0</v>
      </c>
      <c r="H224" s="58">
        <f>SUMIF($E$4:$E224,$E224,$F$4:$F224)</f>
        <v>0</v>
      </c>
      <c r="I224" s="58">
        <f>SUMIF($E$4:$E224,$E224,$G$4:$G224)</f>
        <v>123472.21983193277</v>
      </c>
      <c r="J224" s="58">
        <f t="shared" si="6"/>
        <v>123472.21983193277</v>
      </c>
      <c r="K224" s="58">
        <f t="shared" si="7"/>
        <v>0</v>
      </c>
      <c r="L224" s="57" t="str">
        <f>Grundbuch!J222</f>
        <v>6920</v>
      </c>
    </row>
    <row r="225" spans="1:12" hidden="1" x14ac:dyDescent="0.2">
      <c r="A225" s="57" t="str">
        <f>IF(Grundbuch!C223&lt;&gt;"",Grundbuch!C223,"")</f>
        <v/>
      </c>
      <c r="B225" s="57" t="str">
        <f>IF(Grundbuch!D223&lt;&gt;"",Grundbuch!D223,"")</f>
        <v/>
      </c>
      <c r="C225" s="57" t="str">
        <f>IF(Grundbuch!E223&lt;&gt;"",Grundbuch!E223,"")</f>
        <v/>
      </c>
      <c r="D225" s="57" t="str">
        <f>IF(Grundbuch!F223&lt;&gt;"",Grundbuch!F223,"")</f>
        <v>Beiträge zu Verbänden</v>
      </c>
      <c r="E225" s="57" t="str">
        <f>IF(Grundbuch!G223&lt;&gt;"",Grundbuch!G223,"")</f>
        <v>6920</v>
      </c>
      <c r="F225" s="58">
        <f>Grundbuch!H223</f>
        <v>0</v>
      </c>
      <c r="G225" s="58">
        <f>Grundbuch!I223</f>
        <v>0</v>
      </c>
      <c r="H225" s="58">
        <f>SUMIF($E$4:$E225,$E225,$F$4:$F225)</f>
        <v>0</v>
      </c>
      <c r="I225" s="58">
        <f>SUMIF($E$4:$E225,$E225,$G$4:$G225)</f>
        <v>0</v>
      </c>
      <c r="J225" s="58">
        <f t="shared" si="6"/>
        <v>0</v>
      </c>
      <c r="K225" s="58">
        <f t="shared" si="7"/>
        <v>0</v>
      </c>
      <c r="L225" s="57" t="str">
        <f>Grundbuch!J223</f>
        <v>6920</v>
      </c>
    </row>
    <row r="226" spans="1:12" hidden="1" x14ac:dyDescent="0.2">
      <c r="A226" s="57" t="str">
        <f>IF(Grundbuch!C224&lt;&gt;"",Grundbuch!C224,"")</f>
        <v/>
      </c>
      <c r="B226" s="57" t="str">
        <f>IF(Grundbuch!D224&lt;&gt;"",Grundbuch!D224,"")</f>
        <v/>
      </c>
      <c r="C226" s="57" t="str">
        <f>IF(Grundbuch!E224&lt;&gt;"",Grundbuch!E224,"")</f>
        <v/>
      </c>
      <c r="D226" s="57" t="str">
        <f>IF(Grundbuch!F224&lt;&gt;"",Grundbuch!F224,"")</f>
        <v/>
      </c>
      <c r="E226" s="57" t="str">
        <f>IF(Grundbuch!G224&lt;&gt;"",Grundbuch!G224,"")</f>
        <v/>
      </c>
      <c r="F226" s="58">
        <f>Grundbuch!H224</f>
        <v>0</v>
      </c>
      <c r="G226" s="58">
        <f>Grundbuch!I224</f>
        <v>0</v>
      </c>
      <c r="H226" s="58">
        <f>SUMIF($E$4:$E226,$E226,$F$4:$F226)</f>
        <v>0</v>
      </c>
      <c r="I226" s="58">
        <f>SUMIF($E$4:$E226,$E226,$G$4:$G226)</f>
        <v>0</v>
      </c>
      <c r="J226" s="58">
        <f t="shared" si="6"/>
        <v>0</v>
      </c>
      <c r="K226" s="58">
        <f t="shared" si="7"/>
        <v>0</v>
      </c>
      <c r="L226" s="57">
        <f>Grundbuch!J224</f>
        <v>0</v>
      </c>
    </row>
    <row r="227" spans="1:12" hidden="1" x14ac:dyDescent="0.2">
      <c r="A227" s="57" t="str">
        <f>IF(Grundbuch!C225&lt;&gt;"",Grundbuch!C225,"")</f>
        <v/>
      </c>
      <c r="B227" s="57" t="str">
        <f>IF(Grundbuch!D225&lt;&gt;"",Grundbuch!D225,"")</f>
        <v/>
      </c>
      <c r="C227" s="57" t="str">
        <f>IF(Grundbuch!E225&lt;&gt;"",Grundbuch!E225,"")</f>
        <v/>
      </c>
      <c r="D227" s="57" t="str">
        <f>IF(Grundbuch!F225&lt;&gt;"",Grundbuch!F225,"")</f>
        <v>GuV</v>
      </c>
      <c r="E227" s="57" t="str">
        <f>IF(Grundbuch!G225&lt;&gt;"",Grundbuch!G225,"")</f>
        <v>8020</v>
      </c>
      <c r="F227" s="58">
        <f>Grundbuch!H225</f>
        <v>0</v>
      </c>
      <c r="G227" s="58">
        <f>Grundbuch!I225</f>
        <v>0</v>
      </c>
      <c r="H227" s="58">
        <f>SUMIF($E$4:$E227,$E227,$F$4:$F227)</f>
        <v>0</v>
      </c>
      <c r="I227" s="58">
        <f>SUMIF($E$4:$E227,$E227,$G$4:$G227)</f>
        <v>123472.21983193277</v>
      </c>
      <c r="J227" s="58">
        <f t="shared" si="6"/>
        <v>123472.21983193277</v>
      </c>
      <c r="K227" s="58">
        <f t="shared" si="7"/>
        <v>0</v>
      </c>
      <c r="L227" s="57" t="str">
        <f>Grundbuch!J225</f>
        <v>3000</v>
      </c>
    </row>
    <row r="228" spans="1:12" hidden="1" x14ac:dyDescent="0.2">
      <c r="A228" s="57" t="str">
        <f>IF(Grundbuch!C226&lt;&gt;"",Grundbuch!C226,"")</f>
        <v/>
      </c>
      <c r="B228" s="57" t="str">
        <f>IF(Grundbuch!D226&lt;&gt;"",Grundbuch!D226,"")</f>
        <v/>
      </c>
      <c r="C228" s="57" t="str">
        <f>IF(Grundbuch!E226&lt;&gt;"",Grundbuch!E226,"")</f>
        <v/>
      </c>
      <c r="D228" s="57" t="str">
        <f>IF(Grundbuch!F226&lt;&gt;"",Grundbuch!F226,"")</f>
        <v>Eigenkapital</v>
      </c>
      <c r="E228" s="57" t="str">
        <f>IF(Grundbuch!G226&lt;&gt;"",Grundbuch!G226,"")</f>
        <v>3000</v>
      </c>
      <c r="F228" s="58">
        <f>Grundbuch!H226</f>
        <v>0</v>
      </c>
      <c r="G228" s="58">
        <f>Grundbuch!I226</f>
        <v>123472.21983193277</v>
      </c>
      <c r="H228" s="58">
        <f>SUMIF($E$4:$E228,$E228,$F$4:$F228)</f>
        <v>0</v>
      </c>
      <c r="I228" s="58">
        <f>SUMIF($E$4:$E228,$E228,$G$4:$G228)</f>
        <v>3041470.479831934</v>
      </c>
      <c r="J228" s="58">
        <f t="shared" si="6"/>
        <v>3041470.479831934</v>
      </c>
      <c r="K228" s="58">
        <f t="shared" si="7"/>
        <v>0</v>
      </c>
      <c r="L228" s="57" t="str">
        <f>Grundbuch!J226</f>
        <v>3000</v>
      </c>
    </row>
    <row r="229" spans="1:12" hidden="1" x14ac:dyDescent="0.2">
      <c r="A229" s="57" t="str">
        <f>IF(Grundbuch!C227&lt;&gt;"",Grundbuch!C227,"")</f>
        <v/>
      </c>
      <c r="B229" s="57" t="str">
        <f>IF(Grundbuch!D227&lt;&gt;"",Grundbuch!D227,"")</f>
        <v/>
      </c>
      <c r="C229" s="57" t="str">
        <f>IF(Grundbuch!E227&lt;&gt;"",Grundbuch!E227,"")</f>
        <v/>
      </c>
      <c r="D229" s="57" t="str">
        <f>IF(Grundbuch!F227&lt;&gt;"",Grundbuch!F227,"")</f>
        <v/>
      </c>
      <c r="E229" s="57" t="str">
        <f>IF(Grundbuch!G227&lt;&gt;"",Grundbuch!G227,"")</f>
        <v/>
      </c>
      <c r="F229" s="58">
        <f>Grundbuch!H227</f>
        <v>0</v>
      </c>
      <c r="G229" s="58">
        <f>Grundbuch!I227</f>
        <v>0</v>
      </c>
      <c r="H229" s="58">
        <f>SUMIF($E$4:$E229,$E229,$F$4:$F229)</f>
        <v>0</v>
      </c>
      <c r="I229" s="58">
        <f>SUMIF($E$4:$E229,$E229,$G$4:$G229)</f>
        <v>0</v>
      </c>
      <c r="J229" s="58">
        <f t="shared" si="6"/>
        <v>0</v>
      </c>
      <c r="K229" s="58">
        <f t="shared" si="7"/>
        <v>0</v>
      </c>
      <c r="L229" s="57">
        <f>Grundbuch!J227</f>
        <v>0</v>
      </c>
    </row>
    <row r="230" spans="1:12" x14ac:dyDescent="0.2">
      <c r="A230" s="57" t="str">
        <f>IF(Grundbuch!C228&lt;&gt;"",Grundbuch!C228,"")</f>
        <v/>
      </c>
      <c r="B230" s="57" t="str">
        <f>IF(Grundbuch!D228&lt;&gt;"",Grundbuch!D228,"")</f>
        <v/>
      </c>
      <c r="C230" s="57" t="str">
        <f>IF(Grundbuch!E228&lt;&gt;"",Grundbuch!E228,"")</f>
        <v/>
      </c>
      <c r="D230" s="57" t="str">
        <f>IF(Grundbuch!F228&lt;&gt;"",Grundbuch!F228,"")</f>
        <v>SBK</v>
      </c>
      <c r="E230" s="57" t="str">
        <f>IF(Grundbuch!G228&lt;&gt;"",Grundbuch!G228,"")</f>
        <v>8010</v>
      </c>
      <c r="F230" s="58">
        <f>Grundbuch!H228</f>
        <v>1249500</v>
      </c>
      <c r="G230" s="58">
        <f>Grundbuch!I228</f>
        <v>0</v>
      </c>
      <c r="H230" s="58">
        <f>SUMIF($E$4:$E230,$E230,$F$4:$F230)</f>
        <v>1249500</v>
      </c>
      <c r="I230" s="58">
        <f>SUMIF($E$4:$E230,$E230,$G$4:$G230)</f>
        <v>0</v>
      </c>
      <c r="J230" s="58">
        <f t="shared" si="6"/>
        <v>0</v>
      </c>
      <c r="K230" s="58">
        <f t="shared" si="7"/>
        <v>1249500</v>
      </c>
      <c r="L230" s="57" t="str">
        <f>Grundbuch!J228</f>
        <v>0510</v>
      </c>
    </row>
    <row r="231" spans="1:12" hidden="1" x14ac:dyDescent="0.2">
      <c r="A231" s="57" t="str">
        <f>IF(Grundbuch!C229&lt;&gt;"",Grundbuch!C229,"")</f>
        <v/>
      </c>
      <c r="B231" s="57" t="str">
        <f>IF(Grundbuch!D229&lt;&gt;"",Grundbuch!D229,"")</f>
        <v/>
      </c>
      <c r="C231" s="57" t="str">
        <f>IF(Grundbuch!E229&lt;&gt;"",Grundbuch!E229,"")</f>
        <v/>
      </c>
      <c r="D231" s="57" t="str">
        <f>IF(Grundbuch!F229&lt;&gt;"",Grundbuch!F229,"")</f>
        <v>Bebaute Grundstücke</v>
      </c>
      <c r="E231" s="57" t="str">
        <f>IF(Grundbuch!G229&lt;&gt;"",Grundbuch!G229,"")</f>
        <v>0510</v>
      </c>
      <c r="F231" s="58">
        <f>Grundbuch!H229</f>
        <v>0</v>
      </c>
      <c r="G231" s="58">
        <f>Grundbuch!I229</f>
        <v>0</v>
      </c>
      <c r="H231" s="58">
        <f>SUMIF($E$4:$E231,$E231,$F$4:$F231)</f>
        <v>1249500</v>
      </c>
      <c r="I231" s="58">
        <f>SUMIF($E$4:$E231,$E231,$G$4:$G231)</f>
        <v>0</v>
      </c>
      <c r="J231" s="58">
        <f t="shared" si="6"/>
        <v>0</v>
      </c>
      <c r="K231" s="58">
        <f t="shared" si="7"/>
        <v>1249500</v>
      </c>
      <c r="L231" s="57" t="str">
        <f>Grundbuch!J229</f>
        <v>0510</v>
      </c>
    </row>
    <row r="232" spans="1:12" x14ac:dyDescent="0.2">
      <c r="A232" s="57" t="str">
        <f>IF(Grundbuch!C230&lt;&gt;"",Grundbuch!C230,"")</f>
        <v/>
      </c>
      <c r="B232" s="57" t="str">
        <f>IF(Grundbuch!D230&lt;&gt;"",Grundbuch!D230,"")</f>
        <v/>
      </c>
      <c r="C232" s="57" t="str">
        <f>IF(Grundbuch!E230&lt;&gt;"",Grundbuch!E230,"")</f>
        <v/>
      </c>
      <c r="D232" s="57" t="str">
        <f>IF(Grundbuch!F230&lt;&gt;"",Grundbuch!F230,"")</f>
        <v>SBK</v>
      </c>
      <c r="E232" s="57" t="str">
        <f>IF(Grundbuch!G230&lt;&gt;"",Grundbuch!G230,"")</f>
        <v>8010</v>
      </c>
      <c r="F232" s="58">
        <f>Grundbuch!H230</f>
        <v>0</v>
      </c>
      <c r="G232" s="58">
        <f>Grundbuch!I230</f>
        <v>0</v>
      </c>
      <c r="H232" s="58">
        <f>SUMIF($E$4:$E232,$E232,$F$4:$F232)</f>
        <v>1249500</v>
      </c>
      <c r="I232" s="58">
        <f>SUMIF($E$4:$E232,$E232,$G$4:$G232)</f>
        <v>0</v>
      </c>
      <c r="J232" s="58">
        <f t="shared" si="6"/>
        <v>0</v>
      </c>
      <c r="K232" s="58">
        <f t="shared" si="7"/>
        <v>1249500</v>
      </c>
      <c r="L232" s="57" t="str">
        <f>Grundbuch!J230</f>
        <v>0700</v>
      </c>
    </row>
    <row r="233" spans="1:12" hidden="1" x14ac:dyDescent="0.2">
      <c r="A233" s="57" t="str">
        <f>IF(Grundbuch!C231&lt;&gt;"",Grundbuch!C231,"")</f>
        <v/>
      </c>
      <c r="B233" s="57" t="str">
        <f>IF(Grundbuch!D231&lt;&gt;"",Grundbuch!D231,"")</f>
        <v/>
      </c>
      <c r="C233" s="57" t="str">
        <f>IF(Grundbuch!E231&lt;&gt;"",Grundbuch!E231,"")</f>
        <v/>
      </c>
      <c r="D233" s="57" t="str">
        <f>IF(Grundbuch!F231&lt;&gt;"",Grundbuch!F231,"")</f>
        <v>Technische Anlagen und Maschinen</v>
      </c>
      <c r="E233" s="57" t="str">
        <f>IF(Grundbuch!G231&lt;&gt;"",Grundbuch!G231,"")</f>
        <v>0700</v>
      </c>
      <c r="F233" s="58">
        <f>Grundbuch!H231</f>
        <v>0</v>
      </c>
      <c r="G233" s="58">
        <f>Grundbuch!I231</f>
        <v>0</v>
      </c>
      <c r="H233" s="58">
        <f>SUMIF($E$4:$E233,$E233,$F$4:$F233)</f>
        <v>0</v>
      </c>
      <c r="I233" s="58">
        <f>SUMIF($E$4:$E233,$E233,$G$4:$G233)</f>
        <v>0</v>
      </c>
      <c r="J233" s="58">
        <f t="shared" si="6"/>
        <v>0</v>
      </c>
      <c r="K233" s="58">
        <f t="shared" si="7"/>
        <v>0</v>
      </c>
      <c r="L233" s="57" t="str">
        <f>Grundbuch!J231</f>
        <v>0700</v>
      </c>
    </row>
    <row r="234" spans="1:12" x14ac:dyDescent="0.2">
      <c r="A234" s="57" t="str">
        <f>IF(Grundbuch!C232&lt;&gt;"",Grundbuch!C232,"")</f>
        <v/>
      </c>
      <c r="B234" s="57" t="str">
        <f>IF(Grundbuch!D232&lt;&gt;"",Grundbuch!D232,"")</f>
        <v/>
      </c>
      <c r="C234" s="57" t="str">
        <f>IF(Grundbuch!E232&lt;&gt;"",Grundbuch!E232,"")</f>
        <v/>
      </c>
      <c r="D234" s="57" t="str">
        <f>IF(Grundbuch!F232&lt;&gt;"",Grundbuch!F232,"")</f>
        <v>SBK</v>
      </c>
      <c r="E234" s="57" t="str">
        <f>IF(Grundbuch!G232&lt;&gt;"",Grundbuch!G232,"")</f>
        <v>8010</v>
      </c>
      <c r="F234" s="58">
        <f>Grundbuch!H232</f>
        <v>480500</v>
      </c>
      <c r="G234" s="58">
        <f>Grundbuch!I232</f>
        <v>0</v>
      </c>
      <c r="H234" s="58">
        <f>SUMIF($E$4:$E234,$E234,$F$4:$F234)</f>
        <v>1730000</v>
      </c>
      <c r="I234" s="58">
        <f>SUMIF($E$4:$E234,$E234,$G$4:$G234)</f>
        <v>0</v>
      </c>
      <c r="J234" s="58">
        <f t="shared" si="6"/>
        <v>0</v>
      </c>
      <c r="K234" s="58">
        <f t="shared" si="7"/>
        <v>1730000</v>
      </c>
      <c r="L234" s="57" t="str">
        <f>Grundbuch!J232</f>
        <v>0800</v>
      </c>
    </row>
    <row r="235" spans="1:12" hidden="1" x14ac:dyDescent="0.2">
      <c r="A235" s="57" t="str">
        <f>IF(Grundbuch!C233&lt;&gt;"",Grundbuch!C233,"")</f>
        <v/>
      </c>
      <c r="B235" s="57" t="str">
        <f>IF(Grundbuch!D233&lt;&gt;"",Grundbuch!D233,"")</f>
        <v/>
      </c>
      <c r="C235" s="57" t="str">
        <f>IF(Grundbuch!E233&lt;&gt;"",Grundbuch!E233,"")</f>
        <v/>
      </c>
      <c r="D235" s="57" t="str">
        <f>IF(Grundbuch!F233&lt;&gt;"",Grundbuch!F233,"")</f>
        <v>BGA</v>
      </c>
      <c r="E235" s="57" t="str">
        <f>IF(Grundbuch!G233&lt;&gt;"",Grundbuch!G233,"")</f>
        <v>0800</v>
      </c>
      <c r="F235" s="58">
        <f>Grundbuch!H233</f>
        <v>0</v>
      </c>
      <c r="G235" s="58">
        <f>Grundbuch!I233</f>
        <v>0</v>
      </c>
      <c r="H235" s="58">
        <f>SUMIF($E$4:$E235,$E235,$F$4:$F235)</f>
        <v>480500</v>
      </c>
      <c r="I235" s="58">
        <f>SUMIF($E$4:$E235,$E235,$G$4:$G235)</f>
        <v>0</v>
      </c>
      <c r="J235" s="58">
        <f t="shared" si="6"/>
        <v>0</v>
      </c>
      <c r="K235" s="58">
        <f t="shared" si="7"/>
        <v>480500</v>
      </c>
      <c r="L235" s="57" t="str">
        <f>Grundbuch!J233</f>
        <v>0800</v>
      </c>
    </row>
    <row r="236" spans="1:12" x14ac:dyDescent="0.2">
      <c r="A236" s="57" t="str">
        <f>IF(Grundbuch!C234&lt;&gt;"",Grundbuch!C234,"")</f>
        <v/>
      </c>
      <c r="B236" s="57" t="str">
        <f>IF(Grundbuch!D234&lt;&gt;"",Grundbuch!D234,"")</f>
        <v/>
      </c>
      <c r="C236" s="57" t="str">
        <f>IF(Grundbuch!E234&lt;&gt;"",Grundbuch!E234,"")</f>
        <v>!</v>
      </c>
      <c r="D236" s="57" t="str">
        <f>IF(Grundbuch!F234&lt;&gt;"",Grundbuch!F234,"")</f>
        <v>SBK</v>
      </c>
      <c r="E236" s="57" t="str">
        <f>IF(Grundbuch!G234&lt;&gt;"",Grundbuch!G234,"")</f>
        <v>8010</v>
      </c>
      <c r="F236" s="58">
        <f>Grundbuch!H234</f>
        <v>2176390.3831932782</v>
      </c>
      <c r="G236" s="58">
        <f>Grundbuch!I234</f>
        <v>0</v>
      </c>
      <c r="H236" s="58">
        <f>SUMIF($E$4:$E236,$E236,$F$4:$F236)</f>
        <v>3906390.3831932782</v>
      </c>
      <c r="I236" s="58">
        <f>SUMIF($E$4:$E236,$E236,$G$4:$G236)</f>
        <v>0</v>
      </c>
      <c r="J236" s="58">
        <f t="shared" si="6"/>
        <v>0</v>
      </c>
      <c r="K236" s="58">
        <f t="shared" si="7"/>
        <v>3906390.3831932782</v>
      </c>
      <c r="L236" s="57">
        <f>Grundbuch!J234</f>
        <v>0</v>
      </c>
    </row>
    <row r="237" spans="1:12" hidden="1" x14ac:dyDescent="0.2">
      <c r="A237" s="57" t="str">
        <f>IF(Grundbuch!C235&lt;&gt;"",Grundbuch!C235,"")</f>
        <v/>
      </c>
      <c r="B237" s="57" t="str">
        <f>IF(Grundbuch!D235&lt;&gt;"",Grundbuch!D235,"")</f>
        <v/>
      </c>
      <c r="C237" s="57" t="str">
        <f>IF(Grundbuch!E235&lt;&gt;"",Grundbuch!E235,"")</f>
        <v/>
      </c>
      <c r="D237" s="57" t="str">
        <f>IF(Grundbuch!F235&lt;&gt;"",Grundbuch!F235,"")</f>
        <v>Warenbestand</v>
      </c>
      <c r="E237" s="57" t="str">
        <f>IF(Grundbuch!G235&lt;&gt;"",Grundbuch!G235,"")</f>
        <v>2280</v>
      </c>
      <c r="F237" s="58">
        <f>Grundbuch!H235</f>
        <v>0</v>
      </c>
      <c r="G237" s="58">
        <f>Grundbuch!I235</f>
        <v>0</v>
      </c>
      <c r="H237" s="58">
        <f>SUMIF($E$4:$E237,$E237,$F$4:$F237)</f>
        <v>2176390.3831932782</v>
      </c>
      <c r="I237" s="58">
        <f>SUMIF($E$4:$E237,$E237,$G$4:$G237)</f>
        <v>0</v>
      </c>
      <c r="J237" s="58">
        <f t="shared" si="6"/>
        <v>0</v>
      </c>
      <c r="K237" s="58">
        <f t="shared" si="7"/>
        <v>2176390.3831932782</v>
      </c>
      <c r="L237" s="57" t="e">
        <f>Grundbuch!J235</f>
        <v>#REF!</v>
      </c>
    </row>
    <row r="238" spans="1:12" x14ac:dyDescent="0.2">
      <c r="A238" s="57" t="str">
        <f>IF(Grundbuch!C236&lt;&gt;"",Grundbuch!C236,"")</f>
        <v/>
      </c>
      <c r="B238" s="57" t="str">
        <f>IF(Grundbuch!D236&lt;&gt;"",Grundbuch!D236,"")</f>
        <v/>
      </c>
      <c r="C238" s="57" t="str">
        <f>IF(Grundbuch!E236&lt;&gt;"",Grundbuch!E236,"")</f>
        <v/>
      </c>
      <c r="D238" s="57" t="str">
        <f>IF(Grundbuch!F236&lt;&gt;"",Grundbuch!F236,"")</f>
        <v>SBK</v>
      </c>
      <c r="E238" s="57" t="str">
        <f>IF(Grundbuch!G236&lt;&gt;"",Grundbuch!G236,"")</f>
        <v>8010</v>
      </c>
      <c r="F238" s="58">
        <f>Grundbuch!H236</f>
        <v>0</v>
      </c>
      <c r="G238" s="58">
        <f>Grundbuch!I236</f>
        <v>0</v>
      </c>
      <c r="H238" s="58">
        <f>SUMIF($E$4:$E238,$E238,$F$4:$F238)</f>
        <v>3906390.3831932782</v>
      </c>
      <c r="I238" s="58">
        <f>SUMIF($E$4:$E238,$E238,$G$4:$G238)</f>
        <v>0</v>
      </c>
      <c r="J238" s="58">
        <f t="shared" si="6"/>
        <v>0</v>
      </c>
      <c r="K238" s="58">
        <f t="shared" si="7"/>
        <v>3906390.3831932782</v>
      </c>
      <c r="L238" s="57">
        <f>Grundbuch!J236</f>
        <v>2400</v>
      </c>
    </row>
    <row r="239" spans="1:12" hidden="1" x14ac:dyDescent="0.2">
      <c r="A239" s="57" t="str">
        <f>IF(Grundbuch!C237&lt;&gt;"",Grundbuch!C237,"")</f>
        <v/>
      </c>
      <c r="B239" s="57" t="str">
        <f>IF(Grundbuch!D237&lt;&gt;"",Grundbuch!D237,"")</f>
        <v/>
      </c>
      <c r="C239" s="57" t="str">
        <f>IF(Grundbuch!E237&lt;&gt;"",Grundbuch!E237,"")</f>
        <v/>
      </c>
      <c r="D239" s="57" t="str">
        <f>IF(Grundbuch!F237&lt;&gt;"",Grundbuch!F237,"")</f>
        <v>Forderungen aus LuL</v>
      </c>
      <c r="E239" s="57">
        <f>IF(Grundbuch!G237&lt;&gt;"",Grundbuch!G237,"")</f>
        <v>2400</v>
      </c>
      <c r="F239" s="58">
        <f>Grundbuch!H237</f>
        <v>0</v>
      </c>
      <c r="G239" s="58">
        <f>Grundbuch!I237</f>
        <v>0</v>
      </c>
      <c r="H239" s="58">
        <f>SUMIF($E$4:$E239,$E239,$F$4:$F239)</f>
        <v>146931.95000000001</v>
      </c>
      <c r="I239" s="58">
        <f>SUMIF($E$4:$E239,$E239,$G$4:$G239)</f>
        <v>146931.95000000001</v>
      </c>
      <c r="J239" s="58">
        <f t="shared" si="6"/>
        <v>0</v>
      </c>
      <c r="K239" s="58">
        <f t="shared" si="7"/>
        <v>0</v>
      </c>
      <c r="L239" s="57">
        <f>Grundbuch!J237</f>
        <v>2400</v>
      </c>
    </row>
    <row r="240" spans="1:12" x14ac:dyDescent="0.2">
      <c r="A240" s="57" t="str">
        <f>IF(Grundbuch!C238&lt;&gt;"",Grundbuch!C238,"")</f>
        <v/>
      </c>
      <c r="B240" s="57" t="str">
        <f>IF(Grundbuch!D238&lt;&gt;"",Grundbuch!D238,"")</f>
        <v/>
      </c>
      <c r="C240" s="57" t="str">
        <f>IF(Grundbuch!E238&lt;&gt;"",Grundbuch!E238,"")</f>
        <v/>
      </c>
      <c r="D240" s="57" t="str">
        <f>IF(Grundbuch!F238&lt;&gt;"",Grundbuch!F238,"")</f>
        <v>SBK</v>
      </c>
      <c r="E240" s="57" t="str">
        <f>IF(Grundbuch!G238&lt;&gt;"",Grundbuch!G238,"")</f>
        <v>8010</v>
      </c>
      <c r="F240" s="58">
        <f>Grundbuch!H238</f>
        <v>7668.8968067226888</v>
      </c>
      <c r="G240" s="58">
        <f>Grundbuch!I238</f>
        <v>0</v>
      </c>
      <c r="H240" s="58">
        <f>SUMIF($E$4:$E240,$E240,$F$4:$F240)</f>
        <v>3914059.2800000007</v>
      </c>
      <c r="I240" s="58">
        <f>SUMIF($E$4:$E240,$E240,$G$4:$G240)</f>
        <v>0</v>
      </c>
      <c r="J240" s="58">
        <f t="shared" si="6"/>
        <v>0</v>
      </c>
      <c r="K240" s="58">
        <f t="shared" si="7"/>
        <v>3914059.2800000007</v>
      </c>
      <c r="L240" s="57">
        <f>Grundbuch!J238</f>
        <v>2600</v>
      </c>
    </row>
    <row r="241" spans="1:12" hidden="1" x14ac:dyDescent="0.2">
      <c r="A241" s="57" t="str">
        <f>IF(Grundbuch!C239&lt;&gt;"",Grundbuch!C239,"")</f>
        <v/>
      </c>
      <c r="B241" s="57" t="str">
        <f>IF(Grundbuch!D239&lt;&gt;"",Grundbuch!D239,"")</f>
        <v/>
      </c>
      <c r="C241" s="57" t="str">
        <f>IF(Grundbuch!E239&lt;&gt;"",Grundbuch!E239,"")</f>
        <v/>
      </c>
      <c r="D241" s="57" t="str">
        <f>IF(Grundbuch!F239&lt;&gt;"",Grundbuch!F239,"")</f>
        <v>Vorsteuer</v>
      </c>
      <c r="E241" s="57">
        <f>IF(Grundbuch!G239&lt;&gt;"",Grundbuch!G239,"")</f>
        <v>2600</v>
      </c>
      <c r="F241" s="58">
        <f>Grundbuch!H239</f>
        <v>0</v>
      </c>
      <c r="G241" s="58">
        <f>Grundbuch!I239</f>
        <v>0</v>
      </c>
      <c r="H241" s="58">
        <f>SUMIF($E$4:$E241,$E241,$F$4:$F241)</f>
        <v>7668.8968067226888</v>
      </c>
      <c r="I241" s="58">
        <f>SUMIF($E$4:$E241,$E241,$G$4:$G241)</f>
        <v>0</v>
      </c>
      <c r="J241" s="58">
        <f t="shared" si="6"/>
        <v>0</v>
      </c>
      <c r="K241" s="58">
        <f t="shared" si="7"/>
        <v>7668.8968067226888</v>
      </c>
      <c r="L241" s="57">
        <f>Grundbuch!J239</f>
        <v>2600</v>
      </c>
    </row>
    <row r="242" spans="1:12" x14ac:dyDescent="0.2">
      <c r="A242" s="57" t="str">
        <f>IF(Grundbuch!C240&lt;&gt;"",Grundbuch!C240,"")</f>
        <v/>
      </c>
      <c r="B242" s="57" t="str">
        <f>IF(Grundbuch!D240&lt;&gt;"",Grundbuch!D240,"")</f>
        <v/>
      </c>
      <c r="C242" s="57" t="str">
        <f>IF(Grundbuch!E240&lt;&gt;"",Grundbuch!E240,"")</f>
        <v/>
      </c>
      <c r="D242" s="57" t="str">
        <f>IF(Grundbuch!F240&lt;&gt;"",Grundbuch!F240,"")</f>
        <v>SBK</v>
      </c>
      <c r="E242" s="57" t="str">
        <f>IF(Grundbuch!G240&lt;&gt;"",Grundbuch!G240,"")</f>
        <v>8010</v>
      </c>
      <c r="F242" s="58">
        <f>Grundbuch!H240</f>
        <v>559722.07999999996</v>
      </c>
      <c r="G242" s="58">
        <f>Grundbuch!I240</f>
        <v>0</v>
      </c>
      <c r="H242" s="58">
        <f>SUMIF($E$4:$E242,$E242,$F$4:$F242)</f>
        <v>4473781.3600000003</v>
      </c>
      <c r="I242" s="58">
        <f>SUMIF($E$4:$E242,$E242,$G$4:$G242)</f>
        <v>0</v>
      </c>
      <c r="J242" s="58">
        <f t="shared" si="6"/>
        <v>0</v>
      </c>
      <c r="K242" s="58">
        <f t="shared" si="7"/>
        <v>4473781.3600000003</v>
      </c>
      <c r="L242" s="57" t="str">
        <f>Grundbuch!J240</f>
        <v>2800</v>
      </c>
    </row>
    <row r="243" spans="1:12" hidden="1" x14ac:dyDescent="0.2">
      <c r="A243" s="57" t="str">
        <f>IF(Grundbuch!C241&lt;&gt;"",Grundbuch!C241,"")</f>
        <v/>
      </c>
      <c r="B243" s="57" t="str">
        <f>IF(Grundbuch!D241&lt;&gt;"",Grundbuch!D241,"")</f>
        <v/>
      </c>
      <c r="C243" s="57" t="str">
        <f>IF(Grundbuch!E241&lt;&gt;"",Grundbuch!E241,"")</f>
        <v/>
      </c>
      <c r="D243" s="57" t="str">
        <f>IF(Grundbuch!F241&lt;&gt;"",Grundbuch!F241,"")</f>
        <v>Sparkasse Aachen</v>
      </c>
      <c r="E243" s="57" t="str">
        <f>IF(Grundbuch!G241&lt;&gt;"",Grundbuch!G241,"")</f>
        <v>2800</v>
      </c>
      <c r="F243" s="58">
        <f>Grundbuch!H241</f>
        <v>0</v>
      </c>
      <c r="G243" s="58">
        <f>Grundbuch!I241</f>
        <v>0</v>
      </c>
      <c r="H243" s="58">
        <f>SUMIF($E$4:$E243,$E243,$F$4:$F243)</f>
        <v>604840.61</v>
      </c>
      <c r="I243" s="58">
        <f>SUMIF($E$4:$E243,$E243,$G$4:$G243)</f>
        <v>45118.53</v>
      </c>
      <c r="J243" s="58">
        <f t="shared" si="6"/>
        <v>0</v>
      </c>
      <c r="K243" s="58">
        <f t="shared" si="7"/>
        <v>559722.07999999996</v>
      </c>
      <c r="L243" s="57" t="str">
        <f>Grundbuch!J241</f>
        <v>2800</v>
      </c>
    </row>
    <row r="244" spans="1:12" x14ac:dyDescent="0.2">
      <c r="A244" s="57" t="str">
        <f>IF(Grundbuch!C242&lt;&gt;"",Grundbuch!C242,"")</f>
        <v/>
      </c>
      <c r="B244" s="57" t="str">
        <f>IF(Grundbuch!D242&lt;&gt;"",Grundbuch!D242,"")</f>
        <v/>
      </c>
      <c r="C244" s="57" t="str">
        <f>IF(Grundbuch!E242&lt;&gt;"",Grundbuch!E242,"")</f>
        <v/>
      </c>
      <c r="D244" s="57" t="str">
        <f>IF(Grundbuch!F242&lt;&gt;"",Grundbuch!F242,"")</f>
        <v>SBK</v>
      </c>
      <c r="E244" s="57" t="str">
        <f>IF(Grundbuch!G242&lt;&gt;"",Grundbuch!G242,"")</f>
        <v>8010</v>
      </c>
      <c r="F244" s="58">
        <f>Grundbuch!H242</f>
        <v>12461.25</v>
      </c>
      <c r="G244" s="58">
        <f>Grundbuch!I242</f>
        <v>0</v>
      </c>
      <c r="H244" s="58">
        <f>SUMIF($E$4:$E244,$E244,$F$4:$F244)</f>
        <v>4486242.6100000003</v>
      </c>
      <c r="I244" s="58">
        <f>SUMIF($E$4:$E244,$E244,$G$4:$G244)</f>
        <v>0</v>
      </c>
      <c r="J244" s="58">
        <f t="shared" si="6"/>
        <v>0</v>
      </c>
      <c r="K244" s="58">
        <f t="shared" si="7"/>
        <v>4486242.6100000003</v>
      </c>
      <c r="L244" s="57" t="str">
        <f>Grundbuch!J242</f>
        <v>2850</v>
      </c>
    </row>
    <row r="245" spans="1:12" hidden="1" x14ac:dyDescent="0.2">
      <c r="A245" s="57" t="str">
        <f>IF(Grundbuch!C243&lt;&gt;"",Grundbuch!C243,"")</f>
        <v/>
      </c>
      <c r="B245" s="57" t="str">
        <f>IF(Grundbuch!D243&lt;&gt;"",Grundbuch!D243,"")</f>
        <v/>
      </c>
      <c r="C245" s="57" t="str">
        <f>IF(Grundbuch!E243&lt;&gt;"",Grundbuch!E243,"")</f>
        <v/>
      </c>
      <c r="D245" s="57" t="str">
        <f>IF(Grundbuch!F243&lt;&gt;"",Grundbuch!F243,"")</f>
        <v>Postbank Dortmund</v>
      </c>
      <c r="E245" s="57" t="str">
        <f>IF(Grundbuch!G243&lt;&gt;"",Grundbuch!G243,"")</f>
        <v>2850</v>
      </c>
      <c r="F245" s="58">
        <f>Grundbuch!H243</f>
        <v>0</v>
      </c>
      <c r="G245" s="58">
        <f>Grundbuch!I243</f>
        <v>0</v>
      </c>
      <c r="H245" s="58">
        <f>SUMIF($E$4:$E245,$E245,$F$4:$F245)</f>
        <v>12461.25</v>
      </c>
      <c r="I245" s="58">
        <f>SUMIF($E$4:$E245,$E245,$G$4:$G245)</f>
        <v>0</v>
      </c>
      <c r="J245" s="58">
        <f t="shared" si="6"/>
        <v>0</v>
      </c>
      <c r="K245" s="58">
        <f t="shared" si="7"/>
        <v>12461.25</v>
      </c>
      <c r="L245" s="57" t="str">
        <f>Grundbuch!J243</f>
        <v>2850</v>
      </c>
    </row>
    <row r="246" spans="1:12" x14ac:dyDescent="0.2">
      <c r="A246" s="57" t="str">
        <f>IF(Grundbuch!C244&lt;&gt;"",Grundbuch!C244,"")</f>
        <v/>
      </c>
      <c r="B246" s="57" t="str">
        <f>IF(Grundbuch!D244&lt;&gt;"",Grundbuch!D244,"")</f>
        <v/>
      </c>
      <c r="C246" s="57" t="str">
        <f>IF(Grundbuch!E244&lt;&gt;"",Grundbuch!E244,"")</f>
        <v/>
      </c>
      <c r="D246" s="57" t="str">
        <f>IF(Grundbuch!F244&lt;&gt;"",Grundbuch!F244,"")</f>
        <v>SBK</v>
      </c>
      <c r="E246" s="57" t="str">
        <f>IF(Grundbuch!G244&lt;&gt;"",Grundbuch!G244,"")</f>
        <v>8010</v>
      </c>
      <c r="F246" s="58">
        <f>Grundbuch!H244</f>
        <v>11453.41</v>
      </c>
      <c r="G246" s="58">
        <f>Grundbuch!I244</f>
        <v>0</v>
      </c>
      <c r="H246" s="58">
        <f>SUMIF($E$4:$E246,$E246,$F$4:$F246)</f>
        <v>4497696.0200000005</v>
      </c>
      <c r="I246" s="58">
        <f>SUMIF($E$4:$E246,$E246,$G$4:$G246)</f>
        <v>0</v>
      </c>
      <c r="J246" s="58">
        <f t="shared" si="6"/>
        <v>0</v>
      </c>
      <c r="K246" s="58">
        <f t="shared" si="7"/>
        <v>4497696.0200000005</v>
      </c>
      <c r="L246" s="57" t="str">
        <f>Grundbuch!J244</f>
        <v>2880</v>
      </c>
    </row>
    <row r="247" spans="1:12" hidden="1" x14ac:dyDescent="0.2">
      <c r="A247" s="57" t="str">
        <f>IF(Grundbuch!C245&lt;&gt;"",Grundbuch!C245,"")</f>
        <v/>
      </c>
      <c r="B247" s="57" t="str">
        <f>IF(Grundbuch!D245&lt;&gt;"",Grundbuch!D245,"")</f>
        <v/>
      </c>
      <c r="C247" s="57" t="str">
        <f>IF(Grundbuch!E245&lt;&gt;"",Grundbuch!E245,"")</f>
        <v/>
      </c>
      <c r="D247" s="57" t="str">
        <f>IF(Grundbuch!F245&lt;&gt;"",Grundbuch!F245,"")</f>
        <v>Kasse</v>
      </c>
      <c r="E247" s="57" t="str">
        <f>IF(Grundbuch!G245&lt;&gt;"",Grundbuch!G245,"")</f>
        <v>2880</v>
      </c>
      <c r="F247" s="58">
        <f>Grundbuch!H245</f>
        <v>0</v>
      </c>
      <c r="G247" s="58">
        <f>Grundbuch!I245</f>
        <v>0</v>
      </c>
      <c r="H247" s="58">
        <f>SUMIF($E$4:$E247,$E247,$F$4:$F247)</f>
        <v>11453.41</v>
      </c>
      <c r="I247" s="58">
        <f>SUMIF($E$4:$E247,$E247,$G$4:$G247)</f>
        <v>0</v>
      </c>
      <c r="J247" s="58">
        <f t="shared" si="6"/>
        <v>0</v>
      </c>
      <c r="K247" s="58">
        <f t="shared" si="7"/>
        <v>11453.41</v>
      </c>
      <c r="L247" s="57" t="str">
        <f>Grundbuch!J245</f>
        <v>2880</v>
      </c>
    </row>
    <row r="248" spans="1:12" hidden="1" x14ac:dyDescent="0.2">
      <c r="A248" s="57" t="str">
        <f>IF(Grundbuch!C246&lt;&gt;"",Grundbuch!C246,"")</f>
        <v/>
      </c>
      <c r="B248" s="57" t="str">
        <f>IF(Grundbuch!D246&lt;&gt;"",Grundbuch!D246,"")</f>
        <v/>
      </c>
      <c r="C248" s="57" t="str">
        <f>IF(Grundbuch!E246&lt;&gt;"",Grundbuch!E246,"")</f>
        <v/>
      </c>
      <c r="D248" s="57" t="str">
        <f>IF(Grundbuch!F246&lt;&gt;"",Grundbuch!F246,"")</f>
        <v>Eigenkapital</v>
      </c>
      <c r="E248" s="57" t="str">
        <f>IF(Grundbuch!G246&lt;&gt;"",Grundbuch!G246,"")</f>
        <v>3000</v>
      </c>
      <c r="F248" s="58">
        <f>Grundbuch!H246</f>
        <v>0</v>
      </c>
      <c r="G248" s="58">
        <f>Grundbuch!I246</f>
        <v>0</v>
      </c>
      <c r="H248" s="58">
        <f>SUMIF($E$4:$E248,$E248,$F$4:$F248)</f>
        <v>0</v>
      </c>
      <c r="I248" s="58">
        <f>SUMIF($E$4:$E248,$E248,$G$4:$G248)</f>
        <v>3041470.479831934</v>
      </c>
      <c r="J248" s="58">
        <f t="shared" si="6"/>
        <v>3041470.479831934</v>
      </c>
      <c r="K248" s="58">
        <f t="shared" si="7"/>
        <v>0</v>
      </c>
      <c r="L248" s="57" t="str">
        <f>Grundbuch!J246</f>
        <v>3000</v>
      </c>
    </row>
    <row r="249" spans="1:12" x14ac:dyDescent="0.2">
      <c r="A249" s="57" t="str">
        <f>IF(Grundbuch!C247&lt;&gt;"",Grundbuch!C247,"")</f>
        <v/>
      </c>
      <c r="B249" s="57" t="str">
        <f>IF(Grundbuch!D247&lt;&gt;"",Grundbuch!D247,"")</f>
        <v/>
      </c>
      <c r="C249" s="57" t="str">
        <f>IF(Grundbuch!E247&lt;&gt;"",Grundbuch!E247,"")</f>
        <v/>
      </c>
      <c r="D249" s="57" t="str">
        <f>IF(Grundbuch!F247&lt;&gt;"",Grundbuch!F247,"")</f>
        <v>SBK</v>
      </c>
      <c r="E249" s="57" t="str">
        <f>IF(Grundbuch!G247&lt;&gt;"",Grundbuch!G247,"")</f>
        <v>8010</v>
      </c>
      <c r="F249" s="58">
        <f>Grundbuch!H247</f>
        <v>0</v>
      </c>
      <c r="G249" s="58">
        <f>Grundbuch!I247</f>
        <v>3041470.479831934</v>
      </c>
      <c r="H249" s="58">
        <f>SUMIF($E$4:$E249,$E249,$F$4:$F249)</f>
        <v>4497696.0200000005</v>
      </c>
      <c r="I249" s="58">
        <f>SUMIF($E$4:$E249,$E249,$G$4:$G249)</f>
        <v>3041470.479831934</v>
      </c>
      <c r="J249" s="58">
        <f t="shared" si="6"/>
        <v>0</v>
      </c>
      <c r="K249" s="58">
        <f t="shared" si="7"/>
        <v>1456225.5401680665</v>
      </c>
      <c r="L249" s="57" t="str">
        <f>Grundbuch!J247</f>
        <v>3000</v>
      </c>
    </row>
    <row r="250" spans="1:12" hidden="1" x14ac:dyDescent="0.2">
      <c r="A250" s="57" t="str">
        <f>IF(Grundbuch!C248&lt;&gt;"",Grundbuch!C248,"")</f>
        <v/>
      </c>
      <c r="B250" s="57" t="str">
        <f>IF(Grundbuch!D248&lt;&gt;"",Grundbuch!D248,"")</f>
        <v/>
      </c>
      <c r="C250" s="57" t="str">
        <f>IF(Grundbuch!E248&lt;&gt;"",Grundbuch!E248,"")</f>
        <v/>
      </c>
      <c r="D250" s="57" t="str">
        <f>IF(Grundbuch!F248&lt;&gt;"",Grundbuch!F248,"")</f>
        <v>Langfristige Verbindlichkeiten gegenüber Kreditinstituten</v>
      </c>
      <c r="E250" s="57" t="str">
        <f>IF(Grundbuch!G248&lt;&gt;"",Grundbuch!G248,"")</f>
        <v>4250</v>
      </c>
      <c r="F250" s="58">
        <f>Grundbuch!H248</f>
        <v>0</v>
      </c>
      <c r="G250" s="58">
        <f>Grundbuch!I248</f>
        <v>0</v>
      </c>
      <c r="H250" s="58">
        <f>SUMIF($E$4:$E250,$E250,$F$4:$F250)</f>
        <v>0</v>
      </c>
      <c r="I250" s="58">
        <f>SUMIF($E$4:$E250,$E250,$G$4:$G250)</f>
        <v>1431284</v>
      </c>
      <c r="J250" s="58">
        <f t="shared" si="6"/>
        <v>1431284</v>
      </c>
      <c r="K250" s="58">
        <f t="shared" si="7"/>
        <v>0</v>
      </c>
      <c r="L250" s="57" t="str">
        <f>Grundbuch!J248</f>
        <v>4250</v>
      </c>
    </row>
    <row r="251" spans="1:12" x14ac:dyDescent="0.2">
      <c r="A251" s="57" t="str">
        <f>IF(Grundbuch!C249&lt;&gt;"",Grundbuch!C249,"")</f>
        <v/>
      </c>
      <c r="B251" s="57" t="str">
        <f>IF(Grundbuch!D249&lt;&gt;"",Grundbuch!D249,"")</f>
        <v/>
      </c>
      <c r="C251" s="57" t="str">
        <f>IF(Grundbuch!E249&lt;&gt;"",Grundbuch!E249,"")</f>
        <v/>
      </c>
      <c r="D251" s="57" t="str">
        <f>IF(Grundbuch!F249&lt;&gt;"",Grundbuch!F249,"")</f>
        <v>SBK</v>
      </c>
      <c r="E251" s="57" t="str">
        <f>IF(Grundbuch!G249&lt;&gt;"",Grundbuch!G249,"")</f>
        <v>8010</v>
      </c>
      <c r="F251" s="58">
        <f>Grundbuch!H249</f>
        <v>0</v>
      </c>
      <c r="G251" s="58">
        <f>Grundbuch!I249</f>
        <v>1431284</v>
      </c>
      <c r="H251" s="58">
        <f>SUMIF($E$4:$E251,$E251,$F$4:$F251)</f>
        <v>4497696.0200000005</v>
      </c>
      <c r="I251" s="58">
        <f>SUMIF($E$4:$E251,$E251,$G$4:$G251)</f>
        <v>4472754.479831934</v>
      </c>
      <c r="J251" s="58">
        <f t="shared" si="6"/>
        <v>0</v>
      </c>
      <c r="K251" s="58">
        <f t="shared" si="7"/>
        <v>24941.540168066509</v>
      </c>
      <c r="L251" s="57" t="str">
        <f>Grundbuch!J249</f>
        <v>4250</v>
      </c>
    </row>
    <row r="252" spans="1:12" hidden="1" x14ac:dyDescent="0.2">
      <c r="A252" s="57" t="str">
        <f>IF(Grundbuch!C250&lt;&gt;"",Grundbuch!C250,"")</f>
        <v/>
      </c>
      <c r="B252" s="57" t="str">
        <f>IF(Grundbuch!D250&lt;&gt;"",Grundbuch!D250,"")</f>
        <v/>
      </c>
      <c r="C252" s="57" t="str">
        <f>IF(Grundbuch!E250&lt;&gt;"",Grundbuch!E250,"")</f>
        <v/>
      </c>
      <c r="D252" s="57" t="str">
        <f>IF(Grundbuch!F250&lt;&gt;"",Grundbuch!F250,"")</f>
        <v>Sonstige Verbindlichkeiten gegenüber Finanzbehörden</v>
      </c>
      <c r="E252" s="57" t="str">
        <f>IF(Grundbuch!G250&lt;&gt;"",Grundbuch!G250,"")</f>
        <v>4830</v>
      </c>
      <c r="F252" s="58">
        <f>Grundbuch!H250</f>
        <v>0</v>
      </c>
      <c r="G252" s="58">
        <f>Grundbuch!I250</f>
        <v>0</v>
      </c>
      <c r="H252" s="58">
        <f>SUMIF($E$4:$E252,$E252,$F$4:$F252)</f>
        <v>0</v>
      </c>
      <c r="I252" s="58">
        <f>SUMIF($E$4:$E252,$E252,$G$4:$G252)</f>
        <v>0</v>
      </c>
      <c r="J252" s="58">
        <f t="shared" si="6"/>
        <v>0</v>
      </c>
      <c r="K252" s="58">
        <f t="shared" si="7"/>
        <v>0</v>
      </c>
      <c r="L252" s="57">
        <f>Grundbuch!J250</f>
        <v>0</v>
      </c>
    </row>
    <row r="253" spans="1:12" x14ac:dyDescent="0.2">
      <c r="A253" s="57" t="str">
        <f>IF(Grundbuch!C251&lt;&gt;"",Grundbuch!C251,"")</f>
        <v/>
      </c>
      <c r="B253" s="57" t="str">
        <f>IF(Grundbuch!D251&lt;&gt;"",Grundbuch!D251,"")</f>
        <v/>
      </c>
      <c r="C253" s="57" t="str">
        <f>IF(Grundbuch!E251&lt;&gt;"",Grundbuch!E251,"")</f>
        <v/>
      </c>
      <c r="D253" s="57" t="str">
        <f>IF(Grundbuch!F251&lt;&gt;"",Grundbuch!F251,"")</f>
        <v>SBK</v>
      </c>
      <c r="E253" s="57" t="str">
        <f>IF(Grundbuch!G251&lt;&gt;"",Grundbuch!G251,"")</f>
        <v>8010</v>
      </c>
      <c r="F253" s="58">
        <f>Grundbuch!H251</f>
        <v>0</v>
      </c>
      <c r="G253" s="58">
        <f>Grundbuch!I251</f>
        <v>0</v>
      </c>
      <c r="H253" s="58">
        <f>SUMIF($E$4:$E253,$E253,$F$4:$F253)</f>
        <v>4497696.0200000005</v>
      </c>
      <c r="I253" s="58">
        <f>SUMIF($E$4:$E253,$E253,$G$4:$G253)</f>
        <v>4472754.479831934</v>
      </c>
      <c r="J253" s="58">
        <f t="shared" si="6"/>
        <v>0</v>
      </c>
      <c r="K253" s="58">
        <f t="shared" si="7"/>
        <v>24941.540168066509</v>
      </c>
      <c r="L253" s="57">
        <f>Grundbuch!J251</f>
        <v>0</v>
      </c>
    </row>
    <row r="254" spans="1:12" hidden="1" x14ac:dyDescent="0.2">
      <c r="A254" s="57" t="str">
        <f>IF(Grundbuch!C252&lt;&gt;"",Grundbuch!C252,"")</f>
        <v/>
      </c>
      <c r="B254" s="57" t="str">
        <f>IF(Grundbuch!D252&lt;&gt;"",Grundbuch!D252,"")</f>
        <v/>
      </c>
      <c r="C254" s="57" t="str">
        <f>IF(Grundbuch!E252&lt;&gt;"",Grundbuch!E252,"")</f>
        <v/>
      </c>
      <c r="D254" s="57" t="str">
        <f>IF(Grundbuch!F252&lt;&gt;"",Grundbuch!F252,"")</f>
        <v>Verbindlichkeiten gegenüber Sozialversicherungsträgern</v>
      </c>
      <c r="E254" s="57" t="str">
        <f>IF(Grundbuch!G252&lt;&gt;"",Grundbuch!G252,"")</f>
        <v>4840</v>
      </c>
      <c r="F254" s="58">
        <f>Grundbuch!H252</f>
        <v>0</v>
      </c>
      <c r="G254" s="58">
        <f>Grundbuch!I252</f>
        <v>0</v>
      </c>
      <c r="H254" s="58">
        <f>SUMIF($E$4:$E254,$E254,$F$4:$F254)</f>
        <v>0</v>
      </c>
      <c r="I254" s="58">
        <f>SUMIF($E$4:$E254,$E254,$G$4:$G254)</f>
        <v>0</v>
      </c>
      <c r="J254" s="58">
        <f t="shared" si="6"/>
        <v>0</v>
      </c>
      <c r="K254" s="58">
        <f t="shared" si="7"/>
        <v>0</v>
      </c>
      <c r="L254" s="57">
        <f>Grundbuch!J252</f>
        <v>0</v>
      </c>
    </row>
    <row r="255" spans="1:12" x14ac:dyDescent="0.2">
      <c r="A255" s="57" t="str">
        <f>IF(Grundbuch!C253&lt;&gt;"",Grundbuch!C253,"")</f>
        <v/>
      </c>
      <c r="B255" s="57" t="str">
        <f>IF(Grundbuch!D253&lt;&gt;"",Grundbuch!D253,"")</f>
        <v/>
      </c>
      <c r="C255" s="57" t="str">
        <f>IF(Grundbuch!E253&lt;&gt;"",Grundbuch!E253,"")</f>
        <v/>
      </c>
      <c r="D255" s="57" t="str">
        <f>IF(Grundbuch!F253&lt;&gt;"",Grundbuch!F253,"")</f>
        <v>SBK</v>
      </c>
      <c r="E255" s="57" t="str">
        <f>IF(Grundbuch!G253&lt;&gt;"",Grundbuch!G253,"")</f>
        <v>8010</v>
      </c>
      <c r="F255" s="58">
        <f>Grundbuch!H253</f>
        <v>0</v>
      </c>
      <c r="G255" s="58">
        <f>Grundbuch!I253</f>
        <v>0</v>
      </c>
      <c r="H255" s="58">
        <f>SUMIF($E$4:$E255,$E255,$F$4:$F255)</f>
        <v>4497696.0200000005</v>
      </c>
      <c r="I255" s="58">
        <f>SUMIF($E$4:$E255,$E255,$G$4:$G255)</f>
        <v>4472754.479831934</v>
      </c>
      <c r="J255" s="58">
        <f t="shared" si="6"/>
        <v>0</v>
      </c>
      <c r="K255" s="58">
        <f t="shared" si="7"/>
        <v>24941.540168066509</v>
      </c>
      <c r="L255" s="57">
        <f>Grundbuch!J253</f>
        <v>0</v>
      </c>
    </row>
    <row r="256" spans="1:12" hidden="1" x14ac:dyDescent="0.2">
      <c r="A256" s="57" t="str">
        <f>IF(Grundbuch!C254&lt;&gt;"",Grundbuch!C254,"")</f>
        <v/>
      </c>
      <c r="B256" s="57" t="str">
        <f>IF(Grundbuch!D254&lt;&gt;"",Grundbuch!D254,"")</f>
        <v/>
      </c>
      <c r="C256" s="57" t="str">
        <f>IF(Grundbuch!E254&lt;&gt;"",Grundbuch!E254,"")</f>
        <v/>
      </c>
      <c r="D256" s="57" t="str">
        <f>IF(Grundbuch!F254&lt;&gt;"",Grundbuch!F254,"")</f>
        <v>Verbindlichkeiten aus LuL</v>
      </c>
      <c r="E256" s="57" t="str">
        <f>IF(Grundbuch!G254&lt;&gt;"",Grundbuch!G254,"")</f>
        <v>4400</v>
      </c>
      <c r="F256" s="58">
        <f>Grundbuch!H254</f>
        <v>0</v>
      </c>
      <c r="G256" s="58">
        <f>Grundbuch!I254</f>
        <v>0</v>
      </c>
      <c r="H256" s="58">
        <f>SUMIF($E$4:$E256,$E256,$F$4:$F256)</f>
        <v>45118.53</v>
      </c>
      <c r="I256" s="58">
        <f>SUMIF($E$4:$E256,$E256,$G$4:$G256)</f>
        <v>46600.34</v>
      </c>
      <c r="J256" s="58">
        <f t="shared" si="6"/>
        <v>1481.8099999999977</v>
      </c>
      <c r="K256" s="58">
        <f t="shared" si="7"/>
        <v>0</v>
      </c>
      <c r="L256" s="57" t="str">
        <f>Grundbuch!J254</f>
        <v>4400</v>
      </c>
    </row>
    <row r="257" spans="1:12" x14ac:dyDescent="0.2">
      <c r="A257" s="57" t="str">
        <f>IF(Grundbuch!C255&lt;&gt;"",Grundbuch!C255,"")</f>
        <v/>
      </c>
      <c r="B257" s="57" t="str">
        <f>IF(Grundbuch!D255&lt;&gt;"",Grundbuch!D255,"")</f>
        <v/>
      </c>
      <c r="C257" s="57" t="str">
        <f>IF(Grundbuch!E255&lt;&gt;"",Grundbuch!E255,"")</f>
        <v/>
      </c>
      <c r="D257" s="57" t="str">
        <f>IF(Grundbuch!F255&lt;&gt;"",Grundbuch!F255,"")</f>
        <v>SBK</v>
      </c>
      <c r="E257" s="57" t="str">
        <f>IF(Grundbuch!G255&lt;&gt;"",Grundbuch!G255,"")</f>
        <v>8010</v>
      </c>
      <c r="F257" s="58">
        <f>Grundbuch!H255</f>
        <v>0</v>
      </c>
      <c r="G257" s="58">
        <f>Grundbuch!I255</f>
        <v>1481.8099999999977</v>
      </c>
      <c r="H257" s="58">
        <f>SUMIF($E$4:$E257,$E257,$F$4:$F257)</f>
        <v>4497696.0200000005</v>
      </c>
      <c r="I257" s="58">
        <f>SUMIF($E$4:$E257,$E257,$G$4:$G257)</f>
        <v>4474236.2898319336</v>
      </c>
      <c r="J257" s="58">
        <f t="shared" si="6"/>
        <v>0</v>
      </c>
      <c r="K257" s="58">
        <f t="shared" si="7"/>
        <v>23459.730168066919</v>
      </c>
      <c r="L257" s="57" t="str">
        <f>Grundbuch!J255</f>
        <v>4400</v>
      </c>
    </row>
    <row r="258" spans="1:12" hidden="1" x14ac:dyDescent="0.2">
      <c r="A258" s="57" t="str">
        <f>IF(Grundbuch!C256&lt;&gt;"",Grundbuch!C256,"")</f>
        <v/>
      </c>
      <c r="B258" s="57" t="str">
        <f>IF(Grundbuch!D256&lt;&gt;"",Grundbuch!D256,"")</f>
        <v/>
      </c>
      <c r="C258" s="57" t="str">
        <f>IF(Grundbuch!E256&lt;&gt;"",Grundbuch!E256,"")</f>
        <v/>
      </c>
      <c r="D258" s="57" t="str">
        <f>IF(Grundbuch!F256&lt;&gt;"",Grundbuch!F256,"")</f>
        <v>Umsatzsteuer</v>
      </c>
      <c r="E258" s="57" t="str">
        <f>IF(Grundbuch!G256&lt;&gt;"",Grundbuch!G256,"")</f>
        <v>4800</v>
      </c>
      <c r="F258" s="58">
        <f>Grundbuch!H256</f>
        <v>0</v>
      </c>
      <c r="G258" s="58">
        <f>Grundbuch!I256</f>
        <v>0</v>
      </c>
      <c r="H258" s="58">
        <f>SUMIF($E$4:$E258,$E258,$F$4:$F258)</f>
        <v>0</v>
      </c>
      <c r="I258" s="58">
        <f>SUMIF($E$4:$E258,$E258,$G$4:$G258)</f>
        <v>23459.730168067228</v>
      </c>
      <c r="J258" s="58">
        <f t="shared" si="6"/>
        <v>23459.730168067228</v>
      </c>
      <c r="K258" s="58">
        <f t="shared" si="7"/>
        <v>0</v>
      </c>
      <c r="L258" s="57" t="str">
        <f>Grundbuch!J256</f>
        <v>4800</v>
      </c>
    </row>
    <row r="259" spans="1:12" x14ac:dyDescent="0.2">
      <c r="A259" s="57" t="str">
        <f>IF(Grundbuch!C257&lt;&gt;"",Grundbuch!C257,"")</f>
        <v/>
      </c>
      <c r="B259" s="57" t="str">
        <f>IF(Grundbuch!D257&lt;&gt;"",Grundbuch!D257,"")</f>
        <v/>
      </c>
      <c r="C259" s="57" t="str">
        <f>IF(Grundbuch!E257&lt;&gt;"",Grundbuch!E257,"")</f>
        <v/>
      </c>
      <c r="D259" s="57" t="str">
        <f>IF(Grundbuch!F257&lt;&gt;"",Grundbuch!F257,"")</f>
        <v>SBK</v>
      </c>
      <c r="E259" s="57" t="str">
        <f>IF(Grundbuch!G257&lt;&gt;"",Grundbuch!G257,"")</f>
        <v>8010</v>
      </c>
      <c r="F259" s="58">
        <f>Grundbuch!H257</f>
        <v>0</v>
      </c>
      <c r="G259" s="58">
        <f>Grundbuch!I257</f>
        <v>23459.730168067228</v>
      </c>
      <c r="H259" s="58">
        <f>SUMIF($E$4:$E259,$E259,$F$4:$F259)</f>
        <v>4497696.0200000005</v>
      </c>
      <c r="I259" s="58">
        <f>SUMIF($E$4:$E259,$E259,$G$4:$G259)</f>
        <v>4497696.0200000005</v>
      </c>
      <c r="J259" s="58">
        <f t="shared" si="6"/>
        <v>0</v>
      </c>
      <c r="K259" s="58">
        <f t="shared" si="7"/>
        <v>0</v>
      </c>
      <c r="L259" s="57" t="str">
        <f>Grundbuch!J257</f>
        <v>4800</v>
      </c>
    </row>
    <row r="260" spans="1:12" hidden="1" x14ac:dyDescent="0.2">
      <c r="A260" s="57" t="str">
        <f>IF(Grundbuch!C258&lt;&gt;"",Grundbuch!C258,"")</f>
        <v/>
      </c>
      <c r="B260" s="57" t="str">
        <f>IF(Grundbuch!D258&lt;&gt;"",Grundbuch!D258,"")</f>
        <v/>
      </c>
      <c r="C260" s="57" t="str">
        <f>IF(Grundbuch!E258&lt;&gt;"",Grundbuch!E258,"")</f>
        <v/>
      </c>
      <c r="D260" s="57" t="str">
        <f>IF(Grundbuch!F258&lt;&gt;"",Grundbuch!F258,"")</f>
        <v/>
      </c>
      <c r="E260" s="57" t="str">
        <f>IF(Grundbuch!G258&lt;&gt;"",Grundbuch!G258,"")</f>
        <v/>
      </c>
      <c r="F260" s="58">
        <f>Grundbuch!H258</f>
        <v>0</v>
      </c>
      <c r="G260" s="58">
        <f>Grundbuch!I258</f>
        <v>0</v>
      </c>
      <c r="H260" s="58">
        <f>SUMIF($E$4:$E260,$E260,$F$4:$F260)</f>
        <v>0</v>
      </c>
      <c r="I260" s="58">
        <f>SUMIF($E$4:$E260,$E260,$G$4:$G260)</f>
        <v>0</v>
      </c>
      <c r="J260" s="58">
        <f t="shared" si="6"/>
        <v>0</v>
      </c>
      <c r="K260" s="58">
        <f t="shared" si="7"/>
        <v>0</v>
      </c>
      <c r="L260" s="57">
        <f>Grundbuch!J258</f>
        <v>0</v>
      </c>
    </row>
    <row r="261" spans="1:12" hidden="1" x14ac:dyDescent="0.2">
      <c r="A261" s="57" t="str">
        <f>IF(Grundbuch!C259&lt;&gt;"",Grundbuch!C259,"")</f>
        <v/>
      </c>
      <c r="B261" s="57" t="str">
        <f>IF(Grundbuch!D259&lt;&gt;"",Grundbuch!D259,"")</f>
        <v/>
      </c>
      <c r="C261" s="57" t="str">
        <f>IF(Grundbuch!E259&lt;&gt;"",Grundbuch!E259,"")</f>
        <v/>
      </c>
      <c r="D261" s="57" t="str">
        <f>IF(Grundbuch!F259&lt;&gt;"",Grundbuch!F259,"")</f>
        <v/>
      </c>
      <c r="E261" s="57" t="str">
        <f>IF(Grundbuch!G259&lt;&gt;"",Grundbuch!G259,"")</f>
        <v/>
      </c>
      <c r="F261" s="58">
        <f>Grundbuch!H259</f>
        <v>0</v>
      </c>
      <c r="G261" s="58">
        <f>Grundbuch!I259</f>
        <v>0</v>
      </c>
      <c r="H261" s="58">
        <f>SUMIF($E$4:$E261,$E261,$F$4:$F261)</f>
        <v>0</v>
      </c>
      <c r="I261" s="58">
        <f>SUMIF($E$4:$E261,$E261,$G$4:$G261)</f>
        <v>0</v>
      </c>
      <c r="J261" s="58">
        <f t="shared" si="6"/>
        <v>0</v>
      </c>
      <c r="K261" s="58">
        <f t="shared" si="7"/>
        <v>0</v>
      </c>
      <c r="L261" s="57">
        <f>Grundbuch!J259</f>
        <v>0</v>
      </c>
    </row>
    <row r="262" spans="1:12" hidden="1" x14ac:dyDescent="0.2">
      <c r="A262" s="57" t="str">
        <f>IF(Grundbuch!C260&lt;&gt;"",Grundbuch!C260,"")</f>
        <v/>
      </c>
      <c r="B262" s="57" t="str">
        <f>IF(Grundbuch!D260&lt;&gt;"",Grundbuch!D260,"")</f>
        <v/>
      </c>
      <c r="C262" s="57" t="str">
        <f>IF(Grundbuch!E260&lt;&gt;"",Grundbuch!E260,"")</f>
        <v/>
      </c>
      <c r="D262" s="57" t="str">
        <f>IF(Grundbuch!F260&lt;&gt;"",Grundbuch!F260,"")</f>
        <v/>
      </c>
      <c r="E262" s="57" t="str">
        <f>IF(Grundbuch!G260&lt;&gt;"",Grundbuch!G260,"")</f>
        <v/>
      </c>
      <c r="F262" s="58">
        <f>Grundbuch!H260</f>
        <v>0</v>
      </c>
      <c r="G262" s="58">
        <f>Grundbuch!I260</f>
        <v>0</v>
      </c>
      <c r="H262" s="58">
        <f>SUMIF($E$4:$E262,$E262,$F$4:$F262)</f>
        <v>0</v>
      </c>
      <c r="I262" s="58">
        <f>SUMIF($E$4:$E262,$E262,$G$4:$G262)</f>
        <v>0</v>
      </c>
      <c r="J262" s="58">
        <f t="shared" ref="J262:J325" si="8">IF(I262&gt;H262,I262-H262,0)</f>
        <v>0</v>
      </c>
      <c r="K262" s="58">
        <f t="shared" ref="K262:K325" si="9">IF(H262&gt;I262,H262-I262,0)</f>
        <v>0</v>
      </c>
      <c r="L262" s="57">
        <f>Grundbuch!J260</f>
        <v>0</v>
      </c>
    </row>
    <row r="263" spans="1:12" hidden="1" x14ac:dyDescent="0.2">
      <c r="A263" s="57" t="str">
        <f>IF(Grundbuch!C261&lt;&gt;"",Grundbuch!C261,"")</f>
        <v/>
      </c>
      <c r="B263" s="57" t="str">
        <f>IF(Grundbuch!D261&lt;&gt;"",Grundbuch!D261,"")</f>
        <v/>
      </c>
      <c r="C263" s="57" t="str">
        <f>IF(Grundbuch!E261&lt;&gt;"",Grundbuch!E261,"")</f>
        <v/>
      </c>
      <c r="D263" s="57" t="str">
        <f>IF(Grundbuch!F261&lt;&gt;"",Grundbuch!F261,"")</f>
        <v/>
      </c>
      <c r="E263" s="57" t="str">
        <f>IF(Grundbuch!G261&lt;&gt;"",Grundbuch!G261,"")</f>
        <v/>
      </c>
      <c r="F263" s="58">
        <f>Grundbuch!H261</f>
        <v>0</v>
      </c>
      <c r="G263" s="58">
        <f>Grundbuch!I261</f>
        <v>0</v>
      </c>
      <c r="H263" s="58">
        <f>SUMIF($E$4:$E263,$E263,$F$4:$F263)</f>
        <v>0</v>
      </c>
      <c r="I263" s="58">
        <f>SUMIF($E$4:$E263,$E263,$G$4:$G263)</f>
        <v>0</v>
      </c>
      <c r="J263" s="58">
        <f t="shared" si="8"/>
        <v>0</v>
      </c>
      <c r="K263" s="58">
        <f t="shared" si="9"/>
        <v>0</v>
      </c>
      <c r="L263" s="57">
        <f>Grundbuch!J261</f>
        <v>0</v>
      </c>
    </row>
    <row r="264" spans="1:12" hidden="1" x14ac:dyDescent="0.2">
      <c r="A264" s="57" t="str">
        <f>IF(Grundbuch!C262&lt;&gt;"",Grundbuch!C262,"")</f>
        <v/>
      </c>
      <c r="B264" s="57" t="str">
        <f>IF(Grundbuch!D262&lt;&gt;"",Grundbuch!D262,"")</f>
        <v/>
      </c>
      <c r="C264" s="57" t="str">
        <f>IF(Grundbuch!E262&lt;&gt;"",Grundbuch!E262,"")</f>
        <v/>
      </c>
      <c r="D264" s="57" t="str">
        <f>IF(Grundbuch!F262&lt;&gt;"",Grundbuch!F262,"")</f>
        <v/>
      </c>
      <c r="E264" s="57" t="str">
        <f>IF(Grundbuch!G262&lt;&gt;"",Grundbuch!G262,"")</f>
        <v/>
      </c>
      <c r="F264" s="58">
        <f>Grundbuch!H262</f>
        <v>0</v>
      </c>
      <c r="G264" s="58">
        <f>Grundbuch!I262</f>
        <v>0</v>
      </c>
      <c r="H264" s="58">
        <f>SUMIF($E$4:$E264,$E264,$F$4:$F264)</f>
        <v>0</v>
      </c>
      <c r="I264" s="58">
        <f>SUMIF($E$4:$E264,$E264,$G$4:$G264)</f>
        <v>0</v>
      </c>
      <c r="J264" s="58">
        <f t="shared" si="8"/>
        <v>0</v>
      </c>
      <c r="K264" s="58">
        <f t="shared" si="9"/>
        <v>0</v>
      </c>
      <c r="L264" s="57">
        <f>Grundbuch!J262</f>
        <v>0</v>
      </c>
    </row>
    <row r="265" spans="1:12" hidden="1" x14ac:dyDescent="0.2">
      <c r="A265" s="57" t="str">
        <f>IF(Grundbuch!C263&lt;&gt;"",Grundbuch!C263,"")</f>
        <v/>
      </c>
      <c r="B265" s="57" t="str">
        <f>IF(Grundbuch!D263&lt;&gt;"",Grundbuch!D263,"")</f>
        <v/>
      </c>
      <c r="C265" s="57" t="str">
        <f>IF(Grundbuch!E263&lt;&gt;"",Grundbuch!E263,"")</f>
        <v/>
      </c>
      <c r="D265" s="57" t="str">
        <f>IF(Grundbuch!F263&lt;&gt;"",Grundbuch!F263,"")</f>
        <v/>
      </c>
      <c r="E265" s="57" t="str">
        <f>IF(Grundbuch!G263&lt;&gt;"",Grundbuch!G263,"")</f>
        <v/>
      </c>
      <c r="F265" s="58">
        <f>Grundbuch!H263</f>
        <v>0</v>
      </c>
      <c r="G265" s="58">
        <f>Grundbuch!I263</f>
        <v>0</v>
      </c>
      <c r="H265" s="58">
        <f>SUMIF($E$4:$E265,$E265,$F$4:$F265)</f>
        <v>0</v>
      </c>
      <c r="I265" s="58">
        <f>SUMIF($E$4:$E265,$E265,$G$4:$G265)</f>
        <v>0</v>
      </c>
      <c r="J265" s="58">
        <f t="shared" si="8"/>
        <v>0</v>
      </c>
      <c r="K265" s="58">
        <f t="shared" si="9"/>
        <v>0</v>
      </c>
      <c r="L265" s="57">
        <f>Grundbuch!J263</f>
        <v>0</v>
      </c>
    </row>
    <row r="266" spans="1:12" hidden="1" x14ac:dyDescent="0.2">
      <c r="A266" s="57" t="str">
        <f>IF(Grundbuch!C264&lt;&gt;"",Grundbuch!C264,"")</f>
        <v/>
      </c>
      <c r="B266" s="57" t="str">
        <f>IF(Grundbuch!D264&lt;&gt;"",Grundbuch!D264,"")</f>
        <v/>
      </c>
      <c r="C266" s="57" t="str">
        <f>IF(Grundbuch!E264&lt;&gt;"",Grundbuch!E264,"")</f>
        <v/>
      </c>
      <c r="D266" s="57" t="str">
        <f>IF(Grundbuch!F264&lt;&gt;"",Grundbuch!F264,"")</f>
        <v/>
      </c>
      <c r="E266" s="57" t="str">
        <f>IF(Grundbuch!G264&lt;&gt;"",Grundbuch!G264,"")</f>
        <v/>
      </c>
      <c r="F266" s="58">
        <f>Grundbuch!H264</f>
        <v>0</v>
      </c>
      <c r="G266" s="58">
        <f>Grundbuch!I264</f>
        <v>0</v>
      </c>
      <c r="H266" s="58">
        <f>SUMIF($E$4:$E266,$E266,$F$4:$F266)</f>
        <v>0</v>
      </c>
      <c r="I266" s="58">
        <f>SUMIF($E$4:$E266,$E266,$G$4:$G266)</f>
        <v>0</v>
      </c>
      <c r="J266" s="58">
        <f t="shared" si="8"/>
        <v>0</v>
      </c>
      <c r="K266" s="58">
        <f t="shared" si="9"/>
        <v>0</v>
      </c>
      <c r="L266" s="57">
        <f>Grundbuch!J264</f>
        <v>0</v>
      </c>
    </row>
    <row r="267" spans="1:12" hidden="1" x14ac:dyDescent="0.2">
      <c r="A267" s="57" t="str">
        <f>IF(Grundbuch!C265&lt;&gt;"",Grundbuch!C265,"")</f>
        <v/>
      </c>
      <c r="B267" s="57" t="str">
        <f>IF(Grundbuch!D265&lt;&gt;"",Grundbuch!D265,"")</f>
        <v/>
      </c>
      <c r="C267" s="57" t="str">
        <f>IF(Grundbuch!E265&lt;&gt;"",Grundbuch!E265,"")</f>
        <v/>
      </c>
      <c r="D267" s="57" t="str">
        <f>IF(Grundbuch!F265&lt;&gt;"",Grundbuch!F265,"")</f>
        <v/>
      </c>
      <c r="E267" s="57" t="str">
        <f>IF(Grundbuch!G265&lt;&gt;"",Grundbuch!G265,"")</f>
        <v/>
      </c>
      <c r="F267" s="58">
        <f>Grundbuch!H265</f>
        <v>0</v>
      </c>
      <c r="G267" s="58">
        <f>Grundbuch!I265</f>
        <v>0</v>
      </c>
      <c r="H267" s="58">
        <f>SUMIF($E$4:$E267,$E267,$F$4:$F267)</f>
        <v>0</v>
      </c>
      <c r="I267" s="58">
        <f>SUMIF($E$4:$E267,$E267,$G$4:$G267)</f>
        <v>0</v>
      </c>
      <c r="J267" s="58">
        <f t="shared" si="8"/>
        <v>0</v>
      </c>
      <c r="K267" s="58">
        <f t="shared" si="9"/>
        <v>0</v>
      </c>
      <c r="L267" s="57">
        <f>Grundbuch!J265</f>
        <v>0</v>
      </c>
    </row>
    <row r="268" spans="1:12" hidden="1" x14ac:dyDescent="0.2">
      <c r="A268" s="57" t="str">
        <f>IF(Grundbuch!C266&lt;&gt;"",Grundbuch!C266,"")</f>
        <v/>
      </c>
      <c r="B268" s="57" t="str">
        <f>IF(Grundbuch!D266&lt;&gt;"",Grundbuch!D266,"")</f>
        <v/>
      </c>
      <c r="C268" s="57" t="str">
        <f>IF(Grundbuch!E266&lt;&gt;"",Grundbuch!E266,"")</f>
        <v/>
      </c>
      <c r="D268" s="57" t="str">
        <f>IF(Grundbuch!F266&lt;&gt;"",Grundbuch!F266,"")</f>
        <v/>
      </c>
      <c r="E268" s="57" t="str">
        <f>IF(Grundbuch!G266&lt;&gt;"",Grundbuch!G266,"")</f>
        <v/>
      </c>
      <c r="F268" s="58">
        <f>Grundbuch!H266</f>
        <v>0</v>
      </c>
      <c r="G268" s="58">
        <f>Grundbuch!I266</f>
        <v>0</v>
      </c>
      <c r="H268" s="58">
        <f>SUMIF($E$4:$E268,$E268,$F$4:$F268)</f>
        <v>0</v>
      </c>
      <c r="I268" s="58">
        <f>SUMIF($E$4:$E268,$E268,$G$4:$G268)</f>
        <v>0</v>
      </c>
      <c r="J268" s="58">
        <f t="shared" si="8"/>
        <v>0</v>
      </c>
      <c r="K268" s="58">
        <f t="shared" si="9"/>
        <v>0</v>
      </c>
      <c r="L268" s="57">
        <f>Grundbuch!J266</f>
        <v>0</v>
      </c>
    </row>
    <row r="269" spans="1:12" hidden="1" x14ac:dyDescent="0.2">
      <c r="A269" s="57" t="str">
        <f>IF(Grundbuch!C267&lt;&gt;"",Grundbuch!C267,"")</f>
        <v/>
      </c>
      <c r="B269" s="57" t="str">
        <f>IF(Grundbuch!D267&lt;&gt;"",Grundbuch!D267,"")</f>
        <v/>
      </c>
      <c r="C269" s="57" t="str">
        <f>IF(Grundbuch!E267&lt;&gt;"",Grundbuch!E267,"")</f>
        <v/>
      </c>
      <c r="D269" s="57" t="str">
        <f>IF(Grundbuch!F267&lt;&gt;"",Grundbuch!F267,"")</f>
        <v/>
      </c>
      <c r="E269" s="57" t="str">
        <f>IF(Grundbuch!G267&lt;&gt;"",Grundbuch!G267,"")</f>
        <v/>
      </c>
      <c r="F269" s="58">
        <f>Grundbuch!H267</f>
        <v>0</v>
      </c>
      <c r="G269" s="58">
        <f>Grundbuch!I267</f>
        <v>0</v>
      </c>
      <c r="H269" s="58">
        <f>SUMIF($E$4:$E269,$E269,$F$4:$F269)</f>
        <v>0</v>
      </c>
      <c r="I269" s="58">
        <f>SUMIF($E$4:$E269,$E269,$G$4:$G269)</f>
        <v>0</v>
      </c>
      <c r="J269" s="58">
        <f t="shared" si="8"/>
        <v>0</v>
      </c>
      <c r="K269" s="58">
        <f t="shared" si="9"/>
        <v>0</v>
      </c>
      <c r="L269" s="57">
        <f>Grundbuch!J267</f>
        <v>0</v>
      </c>
    </row>
    <row r="270" spans="1:12" hidden="1" x14ac:dyDescent="0.2">
      <c r="A270" s="57" t="str">
        <f>IF(Grundbuch!C268&lt;&gt;"",Grundbuch!C268,"")</f>
        <v/>
      </c>
      <c r="B270" s="57" t="str">
        <f>IF(Grundbuch!D268&lt;&gt;"",Grundbuch!D268,"")</f>
        <v/>
      </c>
      <c r="C270" s="57" t="str">
        <f>IF(Grundbuch!E268&lt;&gt;"",Grundbuch!E268,"")</f>
        <v/>
      </c>
      <c r="D270" s="57" t="str">
        <f>IF(Grundbuch!F268&lt;&gt;"",Grundbuch!F268,"")</f>
        <v/>
      </c>
      <c r="E270" s="57" t="str">
        <f>IF(Grundbuch!G268&lt;&gt;"",Grundbuch!G268,"")</f>
        <v/>
      </c>
      <c r="F270" s="58">
        <f>Grundbuch!H268</f>
        <v>0</v>
      </c>
      <c r="G270" s="58">
        <f>Grundbuch!I268</f>
        <v>0</v>
      </c>
      <c r="H270" s="58">
        <f>SUMIF($E$4:$E270,$E270,$F$4:$F270)</f>
        <v>0</v>
      </c>
      <c r="I270" s="58">
        <f>SUMIF($E$4:$E270,$E270,$G$4:$G270)</f>
        <v>0</v>
      </c>
      <c r="J270" s="58">
        <f t="shared" si="8"/>
        <v>0</v>
      </c>
      <c r="K270" s="58">
        <f t="shared" si="9"/>
        <v>0</v>
      </c>
      <c r="L270" s="57">
        <f>Grundbuch!J268</f>
        <v>0</v>
      </c>
    </row>
    <row r="271" spans="1:12" hidden="1" x14ac:dyDescent="0.2">
      <c r="A271" s="57" t="str">
        <f>IF(Grundbuch!C269&lt;&gt;"",Grundbuch!C269,"")</f>
        <v/>
      </c>
      <c r="B271" s="57" t="str">
        <f>IF(Grundbuch!D269&lt;&gt;"",Grundbuch!D269,"")</f>
        <v/>
      </c>
      <c r="C271" s="57" t="str">
        <f>IF(Grundbuch!E269&lt;&gt;"",Grundbuch!E269,"")</f>
        <v/>
      </c>
      <c r="D271" s="57" t="str">
        <f>IF(Grundbuch!F269&lt;&gt;"",Grundbuch!F269,"")</f>
        <v/>
      </c>
      <c r="E271" s="57" t="str">
        <f>IF(Grundbuch!G269&lt;&gt;"",Grundbuch!G269,"")</f>
        <v/>
      </c>
      <c r="F271" s="58">
        <f>Grundbuch!H269</f>
        <v>0</v>
      </c>
      <c r="G271" s="58">
        <f>Grundbuch!I269</f>
        <v>0</v>
      </c>
      <c r="H271" s="58">
        <f>SUMIF($E$4:$E271,$E271,$F$4:$F271)</f>
        <v>0</v>
      </c>
      <c r="I271" s="58">
        <f>SUMIF($E$4:$E271,$E271,$G$4:$G271)</f>
        <v>0</v>
      </c>
      <c r="J271" s="58">
        <f t="shared" si="8"/>
        <v>0</v>
      </c>
      <c r="K271" s="58">
        <f t="shared" si="9"/>
        <v>0</v>
      </c>
      <c r="L271" s="57">
        <f>Grundbuch!J269</f>
        <v>0</v>
      </c>
    </row>
    <row r="272" spans="1:12" hidden="1" x14ac:dyDescent="0.2">
      <c r="A272" s="57" t="str">
        <f>IF(Grundbuch!C270&lt;&gt;"",Grundbuch!C270,"")</f>
        <v/>
      </c>
      <c r="B272" s="57" t="str">
        <f>IF(Grundbuch!D270&lt;&gt;"",Grundbuch!D270,"")</f>
        <v/>
      </c>
      <c r="C272" s="57" t="str">
        <f>IF(Grundbuch!E270&lt;&gt;"",Grundbuch!E270,"")</f>
        <v/>
      </c>
      <c r="D272" s="57" t="str">
        <f>IF(Grundbuch!F270&lt;&gt;"",Grundbuch!F270,"")</f>
        <v/>
      </c>
      <c r="E272" s="57" t="str">
        <f>IF(Grundbuch!G270&lt;&gt;"",Grundbuch!G270,"")</f>
        <v/>
      </c>
      <c r="F272" s="58">
        <f>Grundbuch!H270</f>
        <v>0</v>
      </c>
      <c r="G272" s="58">
        <f>Grundbuch!I270</f>
        <v>0</v>
      </c>
      <c r="H272" s="58">
        <f>SUMIF($E$4:$E272,$E272,$F$4:$F272)</f>
        <v>0</v>
      </c>
      <c r="I272" s="58">
        <f>SUMIF($E$4:$E272,$E272,$G$4:$G272)</f>
        <v>0</v>
      </c>
      <c r="J272" s="58">
        <f t="shared" si="8"/>
        <v>0</v>
      </c>
      <c r="K272" s="58">
        <f t="shared" si="9"/>
        <v>0</v>
      </c>
      <c r="L272" s="57">
        <f>Grundbuch!J270</f>
        <v>0</v>
      </c>
    </row>
    <row r="273" spans="1:12" hidden="1" x14ac:dyDescent="0.2">
      <c r="A273" s="57" t="str">
        <f>IF(Grundbuch!C271&lt;&gt;"",Grundbuch!C271,"")</f>
        <v/>
      </c>
      <c r="B273" s="57" t="str">
        <f>IF(Grundbuch!D271&lt;&gt;"",Grundbuch!D271,"")</f>
        <v/>
      </c>
      <c r="C273" s="57" t="str">
        <f>IF(Grundbuch!E271&lt;&gt;"",Grundbuch!E271,"")</f>
        <v/>
      </c>
      <c r="D273" s="57" t="str">
        <f>IF(Grundbuch!F271&lt;&gt;"",Grundbuch!F271,"")</f>
        <v/>
      </c>
      <c r="E273" s="57" t="str">
        <f>IF(Grundbuch!G271&lt;&gt;"",Grundbuch!G271,"")</f>
        <v/>
      </c>
      <c r="F273" s="58">
        <f>Grundbuch!H271</f>
        <v>0</v>
      </c>
      <c r="G273" s="58">
        <f>Grundbuch!I271</f>
        <v>0</v>
      </c>
      <c r="H273" s="58">
        <f>SUMIF($E$4:$E273,$E273,$F$4:$F273)</f>
        <v>0</v>
      </c>
      <c r="I273" s="58">
        <f>SUMIF($E$4:$E273,$E273,$G$4:$G273)</f>
        <v>0</v>
      </c>
      <c r="J273" s="58">
        <f t="shared" si="8"/>
        <v>0</v>
      </c>
      <c r="K273" s="58">
        <f t="shared" si="9"/>
        <v>0</v>
      </c>
      <c r="L273" s="57">
        <f>Grundbuch!J271</f>
        <v>0</v>
      </c>
    </row>
    <row r="274" spans="1:12" hidden="1" x14ac:dyDescent="0.2">
      <c r="A274" s="57" t="str">
        <f>IF(Grundbuch!C272&lt;&gt;"",Grundbuch!C272,"")</f>
        <v/>
      </c>
      <c r="B274" s="57" t="str">
        <f>IF(Grundbuch!D272&lt;&gt;"",Grundbuch!D272,"")</f>
        <v/>
      </c>
      <c r="C274" s="57" t="str">
        <f>IF(Grundbuch!E272&lt;&gt;"",Grundbuch!E272,"")</f>
        <v/>
      </c>
      <c r="D274" s="57" t="str">
        <f>IF(Grundbuch!F272&lt;&gt;"",Grundbuch!F272,"")</f>
        <v/>
      </c>
      <c r="E274" s="57" t="str">
        <f>IF(Grundbuch!G272&lt;&gt;"",Grundbuch!G272,"")</f>
        <v/>
      </c>
      <c r="F274" s="58">
        <f>Grundbuch!H272</f>
        <v>0</v>
      </c>
      <c r="G274" s="58">
        <f>Grundbuch!I272</f>
        <v>0</v>
      </c>
      <c r="H274" s="58">
        <f>SUMIF($E$4:$E274,$E274,$F$4:$F274)</f>
        <v>0</v>
      </c>
      <c r="I274" s="58">
        <f>SUMIF($E$4:$E274,$E274,$G$4:$G274)</f>
        <v>0</v>
      </c>
      <c r="J274" s="58">
        <f t="shared" si="8"/>
        <v>0</v>
      </c>
      <c r="K274" s="58">
        <f t="shared" si="9"/>
        <v>0</v>
      </c>
      <c r="L274" s="57">
        <f>Grundbuch!J272</f>
        <v>0</v>
      </c>
    </row>
    <row r="275" spans="1:12" hidden="1" x14ac:dyDescent="0.2">
      <c r="A275" s="57" t="str">
        <f>IF(Grundbuch!C273&lt;&gt;"",Grundbuch!C273,"")</f>
        <v/>
      </c>
      <c r="B275" s="57" t="str">
        <f>IF(Grundbuch!D273&lt;&gt;"",Grundbuch!D273,"")</f>
        <v/>
      </c>
      <c r="C275" s="57" t="str">
        <f>IF(Grundbuch!E273&lt;&gt;"",Grundbuch!E273,"")</f>
        <v/>
      </c>
      <c r="D275" s="57" t="str">
        <f>IF(Grundbuch!F273&lt;&gt;"",Grundbuch!F273,"")</f>
        <v/>
      </c>
      <c r="E275" s="57" t="str">
        <f>IF(Grundbuch!G273&lt;&gt;"",Grundbuch!G273,"")</f>
        <v/>
      </c>
      <c r="F275" s="58">
        <f>Grundbuch!H273</f>
        <v>0</v>
      </c>
      <c r="G275" s="58">
        <f>Grundbuch!I273</f>
        <v>0</v>
      </c>
      <c r="H275" s="58">
        <f>SUMIF($E$4:$E275,$E275,$F$4:$F275)</f>
        <v>0</v>
      </c>
      <c r="I275" s="58">
        <f>SUMIF($E$4:$E275,$E275,$G$4:$G275)</f>
        <v>0</v>
      </c>
      <c r="J275" s="58">
        <f t="shared" si="8"/>
        <v>0</v>
      </c>
      <c r="K275" s="58">
        <f t="shared" si="9"/>
        <v>0</v>
      </c>
      <c r="L275" s="57">
        <f>Grundbuch!J273</f>
        <v>0</v>
      </c>
    </row>
    <row r="276" spans="1:12" hidden="1" x14ac:dyDescent="0.2">
      <c r="A276" s="57" t="str">
        <f>IF(Grundbuch!C274&lt;&gt;"",Grundbuch!C274,"")</f>
        <v/>
      </c>
      <c r="B276" s="57" t="str">
        <f>IF(Grundbuch!D274&lt;&gt;"",Grundbuch!D274,"")</f>
        <v/>
      </c>
      <c r="C276" s="57" t="str">
        <f>IF(Grundbuch!E274&lt;&gt;"",Grundbuch!E274,"")</f>
        <v/>
      </c>
      <c r="D276" s="57" t="str">
        <f>IF(Grundbuch!F274&lt;&gt;"",Grundbuch!F274,"")</f>
        <v/>
      </c>
      <c r="E276" s="57" t="str">
        <f>IF(Grundbuch!G274&lt;&gt;"",Grundbuch!G274,"")</f>
        <v/>
      </c>
      <c r="F276" s="58">
        <f>Grundbuch!H274</f>
        <v>0</v>
      </c>
      <c r="G276" s="58">
        <f>Grundbuch!I274</f>
        <v>0</v>
      </c>
      <c r="H276" s="58">
        <f>SUMIF($E$4:$E276,$E276,$F$4:$F276)</f>
        <v>0</v>
      </c>
      <c r="I276" s="58">
        <f>SUMIF($E$4:$E276,$E276,$G$4:$G276)</f>
        <v>0</v>
      </c>
      <c r="J276" s="58">
        <f t="shared" si="8"/>
        <v>0</v>
      </c>
      <c r="K276" s="58">
        <f t="shared" si="9"/>
        <v>0</v>
      </c>
      <c r="L276" s="57">
        <f>Grundbuch!J274</f>
        <v>0</v>
      </c>
    </row>
    <row r="277" spans="1:12" hidden="1" x14ac:dyDescent="0.2">
      <c r="A277" s="57" t="str">
        <f>IF(Grundbuch!C275&lt;&gt;"",Grundbuch!C275,"")</f>
        <v/>
      </c>
      <c r="B277" s="57" t="str">
        <f>IF(Grundbuch!D275&lt;&gt;"",Grundbuch!D275,"")</f>
        <v/>
      </c>
      <c r="C277" s="57" t="str">
        <f>IF(Grundbuch!E275&lt;&gt;"",Grundbuch!E275,"")</f>
        <v/>
      </c>
      <c r="D277" s="57" t="str">
        <f>IF(Grundbuch!F275&lt;&gt;"",Grundbuch!F275,"")</f>
        <v/>
      </c>
      <c r="E277" s="57" t="str">
        <f>IF(Grundbuch!G275&lt;&gt;"",Grundbuch!G275,"")</f>
        <v/>
      </c>
      <c r="F277" s="58">
        <f>Grundbuch!H275</f>
        <v>0</v>
      </c>
      <c r="G277" s="58">
        <f>Grundbuch!I275</f>
        <v>0</v>
      </c>
      <c r="H277" s="58">
        <f>SUMIF($E$4:$E277,$E277,$F$4:$F277)</f>
        <v>0</v>
      </c>
      <c r="I277" s="58">
        <f>SUMIF($E$4:$E277,$E277,$G$4:$G277)</f>
        <v>0</v>
      </c>
      <c r="J277" s="58">
        <f t="shared" si="8"/>
        <v>0</v>
      </c>
      <c r="K277" s="58">
        <f t="shared" si="9"/>
        <v>0</v>
      </c>
      <c r="L277" s="57">
        <f>Grundbuch!J275</f>
        <v>0</v>
      </c>
    </row>
    <row r="278" spans="1:12" hidden="1" x14ac:dyDescent="0.2">
      <c r="A278" s="57" t="str">
        <f>IF(Grundbuch!C276&lt;&gt;"",Grundbuch!C276,"")</f>
        <v/>
      </c>
      <c r="B278" s="57" t="str">
        <f>IF(Grundbuch!D276&lt;&gt;"",Grundbuch!D276,"")</f>
        <v/>
      </c>
      <c r="C278" s="57" t="str">
        <f>IF(Grundbuch!E276&lt;&gt;"",Grundbuch!E276,"")</f>
        <v/>
      </c>
      <c r="D278" s="57" t="str">
        <f>IF(Grundbuch!F276&lt;&gt;"",Grundbuch!F276,"")</f>
        <v/>
      </c>
      <c r="E278" s="57" t="str">
        <f>IF(Grundbuch!G276&lt;&gt;"",Grundbuch!G276,"")</f>
        <v/>
      </c>
      <c r="F278" s="58">
        <f>Grundbuch!H276</f>
        <v>0</v>
      </c>
      <c r="G278" s="58">
        <f>Grundbuch!I276</f>
        <v>0</v>
      </c>
      <c r="H278" s="58">
        <f>SUMIF($E$4:$E278,$E278,$F$4:$F278)</f>
        <v>0</v>
      </c>
      <c r="I278" s="58">
        <f>SUMIF($E$4:$E278,$E278,$G$4:$G278)</f>
        <v>0</v>
      </c>
      <c r="J278" s="58">
        <f t="shared" si="8"/>
        <v>0</v>
      </c>
      <c r="K278" s="58">
        <f t="shared" si="9"/>
        <v>0</v>
      </c>
      <c r="L278" s="57">
        <f>Grundbuch!J276</f>
        <v>0</v>
      </c>
    </row>
    <row r="279" spans="1:12" hidden="1" x14ac:dyDescent="0.2">
      <c r="A279" s="57" t="str">
        <f>IF(Grundbuch!C277&lt;&gt;"",Grundbuch!C277,"")</f>
        <v/>
      </c>
      <c r="B279" s="57" t="str">
        <f>IF(Grundbuch!D277&lt;&gt;"",Grundbuch!D277,"")</f>
        <v/>
      </c>
      <c r="C279" s="57" t="str">
        <f>IF(Grundbuch!E277&lt;&gt;"",Grundbuch!E277,"")</f>
        <v/>
      </c>
      <c r="D279" s="57" t="str">
        <f>IF(Grundbuch!F277&lt;&gt;"",Grundbuch!F277,"")</f>
        <v/>
      </c>
      <c r="E279" s="57" t="str">
        <f>IF(Grundbuch!G277&lt;&gt;"",Grundbuch!G277,"")</f>
        <v/>
      </c>
      <c r="F279" s="58">
        <f>Grundbuch!H277</f>
        <v>0</v>
      </c>
      <c r="G279" s="58">
        <f>Grundbuch!I277</f>
        <v>0</v>
      </c>
      <c r="H279" s="58">
        <f>SUMIF($E$4:$E279,$E279,$F$4:$F279)</f>
        <v>0</v>
      </c>
      <c r="I279" s="58">
        <f>SUMIF($E$4:$E279,$E279,$G$4:$G279)</f>
        <v>0</v>
      </c>
      <c r="J279" s="58">
        <f t="shared" si="8"/>
        <v>0</v>
      </c>
      <c r="K279" s="58">
        <f t="shared" si="9"/>
        <v>0</v>
      </c>
      <c r="L279" s="57">
        <f>Grundbuch!J277</f>
        <v>0</v>
      </c>
    </row>
    <row r="280" spans="1:12" hidden="1" x14ac:dyDescent="0.2">
      <c r="A280" s="57" t="str">
        <f>IF(Grundbuch!C278&lt;&gt;"",Grundbuch!C278,"")</f>
        <v/>
      </c>
      <c r="B280" s="57" t="str">
        <f>IF(Grundbuch!D278&lt;&gt;"",Grundbuch!D278,"")</f>
        <v/>
      </c>
      <c r="C280" s="57" t="str">
        <f>IF(Grundbuch!E278&lt;&gt;"",Grundbuch!E278,"")</f>
        <v/>
      </c>
      <c r="D280" s="57" t="str">
        <f>IF(Grundbuch!F278&lt;&gt;"",Grundbuch!F278,"")</f>
        <v/>
      </c>
      <c r="E280" s="57" t="str">
        <f>IF(Grundbuch!G278&lt;&gt;"",Grundbuch!G278,"")</f>
        <v/>
      </c>
      <c r="F280" s="58">
        <f>Grundbuch!H278</f>
        <v>0</v>
      </c>
      <c r="G280" s="58">
        <f>Grundbuch!I278</f>
        <v>0</v>
      </c>
      <c r="H280" s="58">
        <f>SUMIF($E$4:$E280,$E280,$F$4:$F280)</f>
        <v>0</v>
      </c>
      <c r="I280" s="58">
        <f>SUMIF($E$4:$E280,$E280,$G$4:$G280)</f>
        <v>0</v>
      </c>
      <c r="J280" s="58">
        <f t="shared" si="8"/>
        <v>0</v>
      </c>
      <c r="K280" s="58">
        <f t="shared" si="9"/>
        <v>0</v>
      </c>
      <c r="L280" s="57">
        <f>Grundbuch!J278</f>
        <v>0</v>
      </c>
    </row>
    <row r="281" spans="1:12" hidden="1" x14ac:dyDescent="0.2">
      <c r="A281" s="57" t="str">
        <f>IF(Grundbuch!C279&lt;&gt;"",Grundbuch!C279,"")</f>
        <v/>
      </c>
      <c r="B281" s="57" t="str">
        <f>IF(Grundbuch!D279&lt;&gt;"",Grundbuch!D279,"")</f>
        <v/>
      </c>
      <c r="C281" s="57" t="str">
        <f>IF(Grundbuch!E279&lt;&gt;"",Grundbuch!E279,"")</f>
        <v/>
      </c>
      <c r="D281" s="57" t="str">
        <f>IF(Grundbuch!F279&lt;&gt;"",Grundbuch!F279,"")</f>
        <v/>
      </c>
      <c r="E281" s="57" t="str">
        <f>IF(Grundbuch!G279&lt;&gt;"",Grundbuch!G279,"")</f>
        <v/>
      </c>
      <c r="F281" s="58">
        <f>Grundbuch!H279</f>
        <v>0</v>
      </c>
      <c r="G281" s="58">
        <f>Grundbuch!I279</f>
        <v>0</v>
      </c>
      <c r="H281" s="58">
        <f>SUMIF($E$4:$E281,$E281,$F$4:$F281)</f>
        <v>0</v>
      </c>
      <c r="I281" s="58">
        <f>SUMIF($E$4:$E281,$E281,$G$4:$G281)</f>
        <v>0</v>
      </c>
      <c r="J281" s="58">
        <f t="shared" si="8"/>
        <v>0</v>
      </c>
      <c r="K281" s="58">
        <f t="shared" si="9"/>
        <v>0</v>
      </c>
      <c r="L281" s="57">
        <f>Grundbuch!J279</f>
        <v>0</v>
      </c>
    </row>
    <row r="282" spans="1:12" hidden="1" x14ac:dyDescent="0.2">
      <c r="A282" s="57" t="str">
        <f>IF(Grundbuch!C280&lt;&gt;"",Grundbuch!C280,"")</f>
        <v/>
      </c>
      <c r="B282" s="57" t="str">
        <f>IF(Grundbuch!D280&lt;&gt;"",Grundbuch!D280,"")</f>
        <v/>
      </c>
      <c r="C282" s="57" t="str">
        <f>IF(Grundbuch!E280&lt;&gt;"",Grundbuch!E280,"")</f>
        <v/>
      </c>
      <c r="D282" s="57" t="str">
        <f>IF(Grundbuch!F280&lt;&gt;"",Grundbuch!F280,"")</f>
        <v/>
      </c>
      <c r="E282" s="57" t="str">
        <f>IF(Grundbuch!G280&lt;&gt;"",Grundbuch!G280,"")</f>
        <v/>
      </c>
      <c r="F282" s="58">
        <f>Grundbuch!H280</f>
        <v>0</v>
      </c>
      <c r="G282" s="58">
        <f>Grundbuch!I280</f>
        <v>0</v>
      </c>
      <c r="H282" s="58">
        <f>SUMIF($E$4:$E282,$E282,$F$4:$F282)</f>
        <v>0</v>
      </c>
      <c r="I282" s="58">
        <f>SUMIF($E$4:$E282,$E282,$G$4:$G282)</f>
        <v>0</v>
      </c>
      <c r="J282" s="58">
        <f t="shared" si="8"/>
        <v>0</v>
      </c>
      <c r="K282" s="58">
        <f t="shared" si="9"/>
        <v>0</v>
      </c>
      <c r="L282" s="57">
        <f>Grundbuch!J280</f>
        <v>0</v>
      </c>
    </row>
    <row r="283" spans="1:12" hidden="1" x14ac:dyDescent="0.2">
      <c r="A283" s="57" t="str">
        <f>IF(Grundbuch!C281&lt;&gt;"",Grundbuch!C281,"")</f>
        <v/>
      </c>
      <c r="B283" s="57" t="str">
        <f>IF(Grundbuch!D281&lt;&gt;"",Grundbuch!D281,"")</f>
        <v/>
      </c>
      <c r="C283" s="57" t="str">
        <f>IF(Grundbuch!E281&lt;&gt;"",Grundbuch!E281,"")</f>
        <v/>
      </c>
      <c r="D283" s="57" t="str">
        <f>IF(Grundbuch!F281&lt;&gt;"",Grundbuch!F281,"")</f>
        <v/>
      </c>
      <c r="E283" s="57" t="str">
        <f>IF(Grundbuch!G281&lt;&gt;"",Grundbuch!G281,"")</f>
        <v/>
      </c>
      <c r="F283" s="58">
        <f>Grundbuch!H281</f>
        <v>0</v>
      </c>
      <c r="G283" s="58">
        <f>Grundbuch!I281</f>
        <v>0</v>
      </c>
      <c r="H283" s="58">
        <f>SUMIF($E$4:$E283,$E283,$F$4:$F283)</f>
        <v>0</v>
      </c>
      <c r="I283" s="58">
        <f>SUMIF($E$4:$E283,$E283,$G$4:$G283)</f>
        <v>0</v>
      </c>
      <c r="J283" s="58">
        <f t="shared" si="8"/>
        <v>0</v>
      </c>
      <c r="K283" s="58">
        <f t="shared" si="9"/>
        <v>0</v>
      </c>
      <c r="L283" s="57">
        <f>Grundbuch!J281</f>
        <v>0</v>
      </c>
    </row>
    <row r="284" spans="1:12" hidden="1" x14ac:dyDescent="0.2">
      <c r="A284" s="57" t="str">
        <f>IF(Grundbuch!C282&lt;&gt;"",Grundbuch!C282,"")</f>
        <v/>
      </c>
      <c r="B284" s="57" t="str">
        <f>IF(Grundbuch!D282&lt;&gt;"",Grundbuch!D282,"")</f>
        <v/>
      </c>
      <c r="C284" s="57" t="str">
        <f>IF(Grundbuch!E282&lt;&gt;"",Grundbuch!E282,"")</f>
        <v/>
      </c>
      <c r="D284" s="57" t="str">
        <f>IF(Grundbuch!F282&lt;&gt;"",Grundbuch!F282,"")</f>
        <v/>
      </c>
      <c r="E284" s="57" t="str">
        <f>IF(Grundbuch!G282&lt;&gt;"",Grundbuch!G282,"")</f>
        <v/>
      </c>
      <c r="F284" s="58">
        <f>Grundbuch!H282</f>
        <v>0</v>
      </c>
      <c r="G284" s="58">
        <f>Grundbuch!I282</f>
        <v>0</v>
      </c>
      <c r="H284" s="58">
        <f>SUMIF($E$4:$E284,$E284,$F$4:$F284)</f>
        <v>0</v>
      </c>
      <c r="I284" s="58">
        <f>SUMIF($E$4:$E284,$E284,$G$4:$G284)</f>
        <v>0</v>
      </c>
      <c r="J284" s="58">
        <f t="shared" si="8"/>
        <v>0</v>
      </c>
      <c r="K284" s="58">
        <f t="shared" si="9"/>
        <v>0</v>
      </c>
      <c r="L284" s="57">
        <f>Grundbuch!J282</f>
        <v>0</v>
      </c>
    </row>
    <row r="285" spans="1:12" hidden="1" x14ac:dyDescent="0.2">
      <c r="A285" s="57" t="str">
        <f>IF(Grundbuch!C283&lt;&gt;"",Grundbuch!C283,"")</f>
        <v/>
      </c>
      <c r="B285" s="57" t="str">
        <f>IF(Grundbuch!D283&lt;&gt;"",Grundbuch!D283,"")</f>
        <v/>
      </c>
      <c r="C285" s="57" t="str">
        <f>IF(Grundbuch!E283&lt;&gt;"",Grundbuch!E283,"")</f>
        <v/>
      </c>
      <c r="D285" s="57" t="str">
        <f>IF(Grundbuch!F283&lt;&gt;"",Grundbuch!F283,"")</f>
        <v/>
      </c>
      <c r="E285" s="57" t="str">
        <f>IF(Grundbuch!G283&lt;&gt;"",Grundbuch!G283,"")</f>
        <v/>
      </c>
      <c r="F285" s="58">
        <f>Grundbuch!H283</f>
        <v>0</v>
      </c>
      <c r="G285" s="58">
        <f>Grundbuch!I283</f>
        <v>0</v>
      </c>
      <c r="H285" s="58">
        <f>SUMIF($E$4:$E285,$E285,$F$4:$F285)</f>
        <v>0</v>
      </c>
      <c r="I285" s="58">
        <f>SUMIF($E$4:$E285,$E285,$G$4:$G285)</f>
        <v>0</v>
      </c>
      <c r="J285" s="58">
        <f t="shared" si="8"/>
        <v>0</v>
      </c>
      <c r="K285" s="58">
        <f t="shared" si="9"/>
        <v>0</v>
      </c>
      <c r="L285" s="57">
        <f>Grundbuch!J283</f>
        <v>0</v>
      </c>
    </row>
    <row r="286" spans="1:12" hidden="1" x14ac:dyDescent="0.2">
      <c r="A286" s="57" t="str">
        <f>IF(Grundbuch!C284&lt;&gt;"",Grundbuch!C284,"")</f>
        <v/>
      </c>
      <c r="B286" s="57" t="str">
        <f>IF(Grundbuch!D284&lt;&gt;"",Grundbuch!D284,"")</f>
        <v/>
      </c>
      <c r="C286" s="57" t="str">
        <f>IF(Grundbuch!E284&lt;&gt;"",Grundbuch!E284,"")</f>
        <v/>
      </c>
      <c r="D286" s="57" t="str">
        <f>IF(Grundbuch!F284&lt;&gt;"",Grundbuch!F284,"")</f>
        <v/>
      </c>
      <c r="E286" s="57" t="str">
        <f>IF(Grundbuch!G284&lt;&gt;"",Grundbuch!G284,"")</f>
        <v/>
      </c>
      <c r="F286" s="58">
        <f>Grundbuch!H284</f>
        <v>0</v>
      </c>
      <c r="G286" s="58">
        <f>Grundbuch!I284</f>
        <v>0</v>
      </c>
      <c r="H286" s="58">
        <f>SUMIF($E$4:$E286,$E286,$F$4:$F286)</f>
        <v>0</v>
      </c>
      <c r="I286" s="58">
        <f>SUMIF($E$4:$E286,$E286,$G$4:$G286)</f>
        <v>0</v>
      </c>
      <c r="J286" s="58">
        <f t="shared" si="8"/>
        <v>0</v>
      </c>
      <c r="K286" s="58">
        <f t="shared" si="9"/>
        <v>0</v>
      </c>
      <c r="L286" s="57">
        <f>Grundbuch!J284</f>
        <v>0</v>
      </c>
    </row>
    <row r="287" spans="1:12" hidden="1" x14ac:dyDescent="0.2">
      <c r="A287" s="57" t="str">
        <f>IF(Grundbuch!C285&lt;&gt;"",Grundbuch!C285,"")</f>
        <v/>
      </c>
      <c r="B287" s="57" t="str">
        <f>IF(Grundbuch!D285&lt;&gt;"",Grundbuch!D285,"")</f>
        <v/>
      </c>
      <c r="C287" s="57" t="str">
        <f>IF(Grundbuch!E285&lt;&gt;"",Grundbuch!E285,"")</f>
        <v/>
      </c>
      <c r="D287" s="57" t="str">
        <f>IF(Grundbuch!F285&lt;&gt;"",Grundbuch!F285,"")</f>
        <v/>
      </c>
      <c r="E287" s="57" t="str">
        <f>IF(Grundbuch!G285&lt;&gt;"",Grundbuch!G285,"")</f>
        <v/>
      </c>
      <c r="F287" s="58">
        <f>Grundbuch!H285</f>
        <v>0</v>
      </c>
      <c r="G287" s="58">
        <f>Grundbuch!I285</f>
        <v>0</v>
      </c>
      <c r="H287" s="58">
        <f>SUMIF($E$4:$E287,$E287,$F$4:$F287)</f>
        <v>0</v>
      </c>
      <c r="I287" s="58">
        <f>SUMIF($E$4:$E287,$E287,$G$4:$G287)</f>
        <v>0</v>
      </c>
      <c r="J287" s="58">
        <f t="shared" si="8"/>
        <v>0</v>
      </c>
      <c r="K287" s="58">
        <f t="shared" si="9"/>
        <v>0</v>
      </c>
      <c r="L287" s="57">
        <f>Grundbuch!J285</f>
        <v>0</v>
      </c>
    </row>
    <row r="288" spans="1:12" hidden="1" x14ac:dyDescent="0.2">
      <c r="A288" s="57" t="str">
        <f>IF(Grundbuch!C286&lt;&gt;"",Grundbuch!C286,"")</f>
        <v/>
      </c>
      <c r="B288" s="57" t="str">
        <f>IF(Grundbuch!D286&lt;&gt;"",Grundbuch!D286,"")</f>
        <v/>
      </c>
      <c r="C288" s="57" t="str">
        <f>IF(Grundbuch!E286&lt;&gt;"",Grundbuch!E286,"")</f>
        <v/>
      </c>
      <c r="D288" s="57" t="str">
        <f>IF(Grundbuch!F286&lt;&gt;"",Grundbuch!F286,"")</f>
        <v/>
      </c>
      <c r="E288" s="57" t="str">
        <f>IF(Grundbuch!G286&lt;&gt;"",Grundbuch!G286,"")</f>
        <v/>
      </c>
      <c r="F288" s="58">
        <f>Grundbuch!H286</f>
        <v>0</v>
      </c>
      <c r="G288" s="58">
        <f>Grundbuch!I286</f>
        <v>0</v>
      </c>
      <c r="H288" s="58">
        <f>SUMIF($E$4:$E288,$E288,$F$4:$F288)</f>
        <v>0</v>
      </c>
      <c r="I288" s="58">
        <f>SUMIF($E$4:$E288,$E288,$G$4:$G288)</f>
        <v>0</v>
      </c>
      <c r="J288" s="58">
        <f t="shared" si="8"/>
        <v>0</v>
      </c>
      <c r="K288" s="58">
        <f t="shared" si="9"/>
        <v>0</v>
      </c>
      <c r="L288" s="57">
        <f>Grundbuch!J286</f>
        <v>0</v>
      </c>
    </row>
    <row r="289" spans="1:12" hidden="1" x14ac:dyDescent="0.2">
      <c r="A289" s="57" t="str">
        <f>IF(Grundbuch!C287&lt;&gt;"",Grundbuch!C287,"")</f>
        <v/>
      </c>
      <c r="B289" s="57" t="str">
        <f>IF(Grundbuch!D287&lt;&gt;"",Grundbuch!D287,"")</f>
        <v/>
      </c>
      <c r="C289" s="57" t="str">
        <f>IF(Grundbuch!E287&lt;&gt;"",Grundbuch!E287,"")</f>
        <v/>
      </c>
      <c r="D289" s="57" t="str">
        <f>IF(Grundbuch!F287&lt;&gt;"",Grundbuch!F287,"")</f>
        <v/>
      </c>
      <c r="E289" s="57" t="str">
        <f>IF(Grundbuch!G287&lt;&gt;"",Grundbuch!G287,"")</f>
        <v/>
      </c>
      <c r="F289" s="58">
        <f>Grundbuch!H287</f>
        <v>0</v>
      </c>
      <c r="G289" s="58">
        <f>Grundbuch!I287</f>
        <v>0</v>
      </c>
      <c r="H289" s="58">
        <f>SUMIF($E$4:$E289,$E289,$F$4:$F289)</f>
        <v>0</v>
      </c>
      <c r="I289" s="58">
        <f>SUMIF($E$4:$E289,$E289,$G$4:$G289)</f>
        <v>0</v>
      </c>
      <c r="J289" s="58">
        <f t="shared" si="8"/>
        <v>0</v>
      </c>
      <c r="K289" s="58">
        <f t="shared" si="9"/>
        <v>0</v>
      </c>
      <c r="L289" s="57">
        <f>Grundbuch!J287</f>
        <v>0</v>
      </c>
    </row>
    <row r="290" spans="1:12" hidden="1" x14ac:dyDescent="0.2">
      <c r="A290" s="57" t="str">
        <f>IF(Grundbuch!C288&lt;&gt;"",Grundbuch!C288,"")</f>
        <v/>
      </c>
      <c r="B290" s="57" t="str">
        <f>IF(Grundbuch!D288&lt;&gt;"",Grundbuch!D288,"")</f>
        <v/>
      </c>
      <c r="C290" s="57" t="str">
        <f>IF(Grundbuch!E288&lt;&gt;"",Grundbuch!E288,"")</f>
        <v/>
      </c>
      <c r="D290" s="57" t="str">
        <f>IF(Grundbuch!F288&lt;&gt;"",Grundbuch!F288,"")</f>
        <v/>
      </c>
      <c r="E290" s="57" t="str">
        <f>IF(Grundbuch!G288&lt;&gt;"",Grundbuch!G288,"")</f>
        <v/>
      </c>
      <c r="F290" s="58">
        <f>Grundbuch!H288</f>
        <v>0</v>
      </c>
      <c r="G290" s="58">
        <f>Grundbuch!I288</f>
        <v>0</v>
      </c>
      <c r="H290" s="58">
        <f>SUMIF($E$4:$E290,$E290,$F$4:$F290)</f>
        <v>0</v>
      </c>
      <c r="I290" s="58">
        <f>SUMIF($E$4:$E290,$E290,$G$4:$G290)</f>
        <v>0</v>
      </c>
      <c r="J290" s="58">
        <f t="shared" si="8"/>
        <v>0</v>
      </c>
      <c r="K290" s="58">
        <f t="shared" si="9"/>
        <v>0</v>
      </c>
      <c r="L290" s="57">
        <f>Grundbuch!J288</f>
        <v>0</v>
      </c>
    </row>
    <row r="291" spans="1:12" hidden="1" x14ac:dyDescent="0.2">
      <c r="A291" s="57" t="str">
        <f>IF(Grundbuch!C289&lt;&gt;"",Grundbuch!C289,"")</f>
        <v/>
      </c>
      <c r="B291" s="57" t="str">
        <f>IF(Grundbuch!D289&lt;&gt;"",Grundbuch!D289,"")</f>
        <v/>
      </c>
      <c r="C291" s="57" t="str">
        <f>IF(Grundbuch!E289&lt;&gt;"",Grundbuch!E289,"")</f>
        <v/>
      </c>
      <c r="D291" s="57" t="str">
        <f>IF(Grundbuch!F289&lt;&gt;"",Grundbuch!F289,"")</f>
        <v/>
      </c>
      <c r="E291" s="57" t="str">
        <f>IF(Grundbuch!G289&lt;&gt;"",Grundbuch!G289,"")</f>
        <v/>
      </c>
      <c r="F291" s="58">
        <f>Grundbuch!H289</f>
        <v>0</v>
      </c>
      <c r="G291" s="58">
        <f>Grundbuch!I289</f>
        <v>0</v>
      </c>
      <c r="H291" s="58">
        <f>SUMIF($E$4:$E291,$E291,$F$4:$F291)</f>
        <v>0</v>
      </c>
      <c r="I291" s="58">
        <f>SUMIF($E$4:$E291,$E291,$G$4:$G291)</f>
        <v>0</v>
      </c>
      <c r="J291" s="58">
        <f t="shared" si="8"/>
        <v>0</v>
      </c>
      <c r="K291" s="58">
        <f t="shared" si="9"/>
        <v>0</v>
      </c>
      <c r="L291" s="57">
        <f>Grundbuch!J289</f>
        <v>0</v>
      </c>
    </row>
    <row r="292" spans="1:12" hidden="1" x14ac:dyDescent="0.2">
      <c r="A292" s="57" t="str">
        <f>IF(Grundbuch!C290&lt;&gt;"",Grundbuch!C290,"")</f>
        <v/>
      </c>
      <c r="B292" s="57" t="str">
        <f>IF(Grundbuch!D290&lt;&gt;"",Grundbuch!D290,"")</f>
        <v/>
      </c>
      <c r="C292" s="57" t="str">
        <f>IF(Grundbuch!E290&lt;&gt;"",Grundbuch!E290,"")</f>
        <v/>
      </c>
      <c r="D292" s="57" t="str">
        <f>IF(Grundbuch!F290&lt;&gt;"",Grundbuch!F290,"")</f>
        <v/>
      </c>
      <c r="E292" s="57" t="str">
        <f>IF(Grundbuch!G290&lt;&gt;"",Grundbuch!G290,"")</f>
        <v/>
      </c>
      <c r="F292" s="58">
        <f>Grundbuch!H290</f>
        <v>0</v>
      </c>
      <c r="G292" s="58">
        <f>Grundbuch!I290</f>
        <v>0</v>
      </c>
      <c r="H292" s="58">
        <f>SUMIF($E$4:$E292,$E292,$F$4:$F292)</f>
        <v>0</v>
      </c>
      <c r="I292" s="58">
        <f>SUMIF($E$4:$E292,$E292,$G$4:$G292)</f>
        <v>0</v>
      </c>
      <c r="J292" s="58">
        <f t="shared" si="8"/>
        <v>0</v>
      </c>
      <c r="K292" s="58">
        <f t="shared" si="9"/>
        <v>0</v>
      </c>
      <c r="L292" s="57">
        <f>Grundbuch!J290</f>
        <v>0</v>
      </c>
    </row>
    <row r="293" spans="1:12" hidden="1" x14ac:dyDescent="0.2">
      <c r="A293" s="57" t="str">
        <f>IF(Grundbuch!C291&lt;&gt;"",Grundbuch!C291,"")</f>
        <v/>
      </c>
      <c r="B293" s="57" t="str">
        <f>IF(Grundbuch!D291&lt;&gt;"",Grundbuch!D291,"")</f>
        <v/>
      </c>
      <c r="C293" s="57" t="str">
        <f>IF(Grundbuch!E291&lt;&gt;"",Grundbuch!E291,"")</f>
        <v/>
      </c>
      <c r="D293" s="57" t="str">
        <f>IF(Grundbuch!F291&lt;&gt;"",Grundbuch!F291,"")</f>
        <v/>
      </c>
      <c r="E293" s="57" t="str">
        <f>IF(Grundbuch!G291&lt;&gt;"",Grundbuch!G291,"")</f>
        <v/>
      </c>
      <c r="F293" s="58">
        <f>Grundbuch!H291</f>
        <v>0</v>
      </c>
      <c r="G293" s="58">
        <f>Grundbuch!I291</f>
        <v>0</v>
      </c>
      <c r="H293" s="58">
        <f>SUMIF($E$4:$E293,$E293,$F$4:$F293)</f>
        <v>0</v>
      </c>
      <c r="I293" s="58">
        <f>SUMIF($E$4:$E293,$E293,$G$4:$G293)</f>
        <v>0</v>
      </c>
      <c r="J293" s="58">
        <f t="shared" si="8"/>
        <v>0</v>
      </c>
      <c r="K293" s="58">
        <f t="shared" si="9"/>
        <v>0</v>
      </c>
      <c r="L293" s="57">
        <f>Grundbuch!J291</f>
        <v>0</v>
      </c>
    </row>
    <row r="294" spans="1:12" hidden="1" x14ac:dyDescent="0.2">
      <c r="A294" s="57" t="str">
        <f>IF(Grundbuch!C292&lt;&gt;"",Grundbuch!C292,"")</f>
        <v/>
      </c>
      <c r="B294" s="57" t="str">
        <f>IF(Grundbuch!D292&lt;&gt;"",Grundbuch!D292,"")</f>
        <v/>
      </c>
      <c r="C294" s="57" t="str">
        <f>IF(Grundbuch!E292&lt;&gt;"",Grundbuch!E292,"")</f>
        <v/>
      </c>
      <c r="D294" s="57" t="str">
        <f>IF(Grundbuch!F292&lt;&gt;"",Grundbuch!F292,"")</f>
        <v/>
      </c>
      <c r="E294" s="57" t="str">
        <f>IF(Grundbuch!G292&lt;&gt;"",Grundbuch!G292,"")</f>
        <v/>
      </c>
      <c r="F294" s="58">
        <f>Grundbuch!H292</f>
        <v>0</v>
      </c>
      <c r="G294" s="58">
        <f>Grundbuch!I292</f>
        <v>0</v>
      </c>
      <c r="H294" s="58">
        <f>SUMIF($E$4:$E294,$E294,$F$4:$F294)</f>
        <v>0</v>
      </c>
      <c r="I294" s="58">
        <f>SUMIF($E$4:$E294,$E294,$G$4:$G294)</f>
        <v>0</v>
      </c>
      <c r="J294" s="58">
        <f t="shared" si="8"/>
        <v>0</v>
      </c>
      <c r="K294" s="58">
        <f t="shared" si="9"/>
        <v>0</v>
      </c>
      <c r="L294" s="57">
        <f>Grundbuch!J292</f>
        <v>0</v>
      </c>
    </row>
    <row r="295" spans="1:12" hidden="1" x14ac:dyDescent="0.2">
      <c r="A295" s="57" t="str">
        <f>IF(Grundbuch!C293&lt;&gt;"",Grundbuch!C293,"")</f>
        <v/>
      </c>
      <c r="B295" s="57" t="str">
        <f>IF(Grundbuch!D293&lt;&gt;"",Grundbuch!D293,"")</f>
        <v/>
      </c>
      <c r="C295" s="57" t="str">
        <f>IF(Grundbuch!E293&lt;&gt;"",Grundbuch!E293,"")</f>
        <v/>
      </c>
      <c r="D295" s="57" t="str">
        <f>IF(Grundbuch!F293&lt;&gt;"",Grundbuch!F293,"")</f>
        <v/>
      </c>
      <c r="E295" s="57" t="str">
        <f>IF(Grundbuch!G293&lt;&gt;"",Grundbuch!G293,"")</f>
        <v/>
      </c>
      <c r="F295" s="58">
        <f>Grundbuch!H293</f>
        <v>0</v>
      </c>
      <c r="G295" s="58">
        <f>Grundbuch!I293</f>
        <v>0</v>
      </c>
      <c r="H295" s="58">
        <f>SUMIF($E$4:$E295,$E295,$F$4:$F295)</f>
        <v>0</v>
      </c>
      <c r="I295" s="58">
        <f>SUMIF($E$4:$E295,$E295,$G$4:$G295)</f>
        <v>0</v>
      </c>
      <c r="J295" s="58">
        <f t="shared" si="8"/>
        <v>0</v>
      </c>
      <c r="K295" s="58">
        <f t="shared" si="9"/>
        <v>0</v>
      </c>
      <c r="L295" s="57">
        <f>Grundbuch!J293</f>
        <v>0</v>
      </c>
    </row>
    <row r="296" spans="1:12" hidden="1" x14ac:dyDescent="0.2">
      <c r="A296" s="57" t="str">
        <f>IF(Grundbuch!C294&lt;&gt;"",Grundbuch!C294,"")</f>
        <v/>
      </c>
      <c r="B296" s="57" t="str">
        <f>IF(Grundbuch!D294&lt;&gt;"",Grundbuch!D294,"")</f>
        <v/>
      </c>
      <c r="C296" s="57" t="str">
        <f>IF(Grundbuch!E294&lt;&gt;"",Grundbuch!E294,"")</f>
        <v/>
      </c>
      <c r="D296" s="57" t="str">
        <f>IF(Grundbuch!F294&lt;&gt;"",Grundbuch!F294,"")</f>
        <v/>
      </c>
      <c r="E296" s="57" t="str">
        <f>IF(Grundbuch!G294&lt;&gt;"",Grundbuch!G294,"")</f>
        <v/>
      </c>
      <c r="F296" s="58">
        <f>Grundbuch!H294</f>
        <v>0</v>
      </c>
      <c r="G296" s="58">
        <f>Grundbuch!I294</f>
        <v>0</v>
      </c>
      <c r="H296" s="58">
        <f>SUMIF($E$4:$E296,$E296,$F$4:$F296)</f>
        <v>0</v>
      </c>
      <c r="I296" s="58">
        <f>SUMIF($E$4:$E296,$E296,$G$4:$G296)</f>
        <v>0</v>
      </c>
      <c r="J296" s="58">
        <f t="shared" si="8"/>
        <v>0</v>
      </c>
      <c r="K296" s="58">
        <f t="shared" si="9"/>
        <v>0</v>
      </c>
      <c r="L296" s="57">
        <f>Grundbuch!J294</f>
        <v>0</v>
      </c>
    </row>
    <row r="297" spans="1:12" hidden="1" x14ac:dyDescent="0.2">
      <c r="A297" s="57" t="str">
        <f>IF(Grundbuch!C295&lt;&gt;"",Grundbuch!C295,"")</f>
        <v/>
      </c>
      <c r="B297" s="57" t="str">
        <f>IF(Grundbuch!D295&lt;&gt;"",Grundbuch!D295,"")</f>
        <v/>
      </c>
      <c r="C297" s="57" t="str">
        <f>IF(Grundbuch!E295&lt;&gt;"",Grundbuch!E295,"")</f>
        <v/>
      </c>
      <c r="D297" s="57" t="str">
        <f>IF(Grundbuch!F295&lt;&gt;"",Grundbuch!F295,"")</f>
        <v/>
      </c>
      <c r="E297" s="57" t="str">
        <f>IF(Grundbuch!G295&lt;&gt;"",Grundbuch!G295,"")</f>
        <v/>
      </c>
      <c r="F297" s="58">
        <f>Grundbuch!H295</f>
        <v>0</v>
      </c>
      <c r="G297" s="58">
        <f>Grundbuch!I295</f>
        <v>0</v>
      </c>
      <c r="H297" s="58">
        <f>SUMIF($E$4:$E297,$E297,$F$4:$F297)</f>
        <v>0</v>
      </c>
      <c r="I297" s="58">
        <f>SUMIF($E$4:$E297,$E297,$G$4:$G297)</f>
        <v>0</v>
      </c>
      <c r="J297" s="58">
        <f t="shared" si="8"/>
        <v>0</v>
      </c>
      <c r="K297" s="58">
        <f t="shared" si="9"/>
        <v>0</v>
      </c>
      <c r="L297" s="57">
        <f>Grundbuch!J295</f>
        <v>0</v>
      </c>
    </row>
    <row r="298" spans="1:12" hidden="1" x14ac:dyDescent="0.2">
      <c r="A298" s="57" t="str">
        <f>IF(Grundbuch!C296&lt;&gt;"",Grundbuch!C296,"")</f>
        <v/>
      </c>
      <c r="B298" s="57" t="str">
        <f>IF(Grundbuch!D296&lt;&gt;"",Grundbuch!D296,"")</f>
        <v/>
      </c>
      <c r="C298" s="57" t="str">
        <f>IF(Grundbuch!E296&lt;&gt;"",Grundbuch!E296,"")</f>
        <v/>
      </c>
      <c r="D298" s="57" t="str">
        <f>IF(Grundbuch!F296&lt;&gt;"",Grundbuch!F296,"")</f>
        <v/>
      </c>
      <c r="E298" s="57" t="str">
        <f>IF(Grundbuch!G296&lt;&gt;"",Grundbuch!G296,"")</f>
        <v/>
      </c>
      <c r="F298" s="58">
        <f>Grundbuch!H296</f>
        <v>0</v>
      </c>
      <c r="G298" s="58">
        <f>Grundbuch!I296</f>
        <v>0</v>
      </c>
      <c r="H298" s="58">
        <f>SUMIF($E$4:$E298,$E298,$F$4:$F298)</f>
        <v>0</v>
      </c>
      <c r="I298" s="58">
        <f>SUMIF($E$4:$E298,$E298,$G$4:$G298)</f>
        <v>0</v>
      </c>
      <c r="J298" s="58">
        <f t="shared" si="8"/>
        <v>0</v>
      </c>
      <c r="K298" s="58">
        <f t="shared" si="9"/>
        <v>0</v>
      </c>
      <c r="L298" s="57">
        <f>Grundbuch!J296</f>
        <v>0</v>
      </c>
    </row>
    <row r="299" spans="1:12" hidden="1" x14ac:dyDescent="0.2">
      <c r="A299" s="57" t="str">
        <f>IF(Grundbuch!C297&lt;&gt;"",Grundbuch!C297,"")</f>
        <v/>
      </c>
      <c r="B299" s="57" t="str">
        <f>IF(Grundbuch!D297&lt;&gt;"",Grundbuch!D297,"")</f>
        <v/>
      </c>
      <c r="C299" s="57" t="str">
        <f>IF(Grundbuch!E297&lt;&gt;"",Grundbuch!E297,"")</f>
        <v/>
      </c>
      <c r="D299" s="57" t="str">
        <f>IF(Grundbuch!F297&lt;&gt;"",Grundbuch!F297,"")</f>
        <v/>
      </c>
      <c r="E299" s="57" t="str">
        <f>IF(Grundbuch!G297&lt;&gt;"",Grundbuch!G297,"")</f>
        <v/>
      </c>
      <c r="F299" s="58">
        <f>Grundbuch!H297</f>
        <v>0</v>
      </c>
      <c r="G299" s="58">
        <f>Grundbuch!I297</f>
        <v>0</v>
      </c>
      <c r="H299" s="58">
        <f>SUMIF($E$4:$E299,$E299,$F$4:$F299)</f>
        <v>0</v>
      </c>
      <c r="I299" s="58">
        <f>SUMIF($E$4:$E299,$E299,$G$4:$G299)</f>
        <v>0</v>
      </c>
      <c r="J299" s="58">
        <f t="shared" si="8"/>
        <v>0</v>
      </c>
      <c r="K299" s="58">
        <f t="shared" si="9"/>
        <v>0</v>
      </c>
      <c r="L299" s="57">
        <f>Grundbuch!J297</f>
        <v>0</v>
      </c>
    </row>
    <row r="300" spans="1:12" hidden="1" x14ac:dyDescent="0.2">
      <c r="A300" s="57" t="str">
        <f>IF(Grundbuch!C298&lt;&gt;"",Grundbuch!C298,"")</f>
        <v/>
      </c>
      <c r="B300" s="57" t="str">
        <f>IF(Grundbuch!D298&lt;&gt;"",Grundbuch!D298,"")</f>
        <v/>
      </c>
      <c r="C300" s="57" t="str">
        <f>IF(Grundbuch!E298&lt;&gt;"",Grundbuch!E298,"")</f>
        <v/>
      </c>
      <c r="D300" s="57" t="str">
        <f>IF(Grundbuch!F298&lt;&gt;"",Grundbuch!F298,"")</f>
        <v/>
      </c>
      <c r="E300" s="57" t="str">
        <f>IF(Grundbuch!G298&lt;&gt;"",Grundbuch!G298,"")</f>
        <v/>
      </c>
      <c r="F300" s="58">
        <f>Grundbuch!H298</f>
        <v>0</v>
      </c>
      <c r="G300" s="58">
        <f>Grundbuch!I298</f>
        <v>0</v>
      </c>
      <c r="H300" s="58">
        <f>SUMIF($E$4:$E300,$E300,$F$4:$F300)</f>
        <v>0</v>
      </c>
      <c r="I300" s="58">
        <f>SUMIF($E$4:$E300,$E300,$G$4:$G300)</f>
        <v>0</v>
      </c>
      <c r="J300" s="58">
        <f t="shared" si="8"/>
        <v>0</v>
      </c>
      <c r="K300" s="58">
        <f t="shared" si="9"/>
        <v>0</v>
      </c>
      <c r="L300" s="57">
        <f>Grundbuch!J298</f>
        <v>0</v>
      </c>
    </row>
    <row r="301" spans="1:12" hidden="1" x14ac:dyDescent="0.2">
      <c r="A301" s="57" t="str">
        <f>IF(Grundbuch!C299&lt;&gt;"",Grundbuch!C299,"")</f>
        <v/>
      </c>
      <c r="B301" s="57" t="str">
        <f>IF(Grundbuch!D299&lt;&gt;"",Grundbuch!D299,"")</f>
        <v/>
      </c>
      <c r="C301" s="57" t="str">
        <f>IF(Grundbuch!E299&lt;&gt;"",Grundbuch!E299,"")</f>
        <v/>
      </c>
      <c r="D301" s="57" t="str">
        <f>IF(Grundbuch!F299&lt;&gt;"",Grundbuch!F299,"")</f>
        <v/>
      </c>
      <c r="E301" s="57" t="str">
        <f>IF(Grundbuch!G299&lt;&gt;"",Grundbuch!G299,"")</f>
        <v/>
      </c>
      <c r="F301" s="58">
        <f>Grundbuch!H299</f>
        <v>0</v>
      </c>
      <c r="G301" s="58">
        <f>Grundbuch!I299</f>
        <v>0</v>
      </c>
      <c r="H301" s="58">
        <f>SUMIF($E$4:$E301,$E301,$F$4:$F301)</f>
        <v>0</v>
      </c>
      <c r="I301" s="58">
        <f>SUMIF($E$4:$E301,$E301,$G$4:$G301)</f>
        <v>0</v>
      </c>
      <c r="J301" s="58">
        <f t="shared" si="8"/>
        <v>0</v>
      </c>
      <c r="K301" s="58">
        <f t="shared" si="9"/>
        <v>0</v>
      </c>
      <c r="L301" s="57">
        <f>Grundbuch!J299</f>
        <v>0</v>
      </c>
    </row>
    <row r="302" spans="1:12" hidden="1" x14ac:dyDescent="0.2">
      <c r="A302" s="57" t="str">
        <f>IF(Grundbuch!C300&lt;&gt;"",Grundbuch!C300,"")</f>
        <v/>
      </c>
      <c r="B302" s="57" t="str">
        <f>IF(Grundbuch!D300&lt;&gt;"",Grundbuch!D300,"")</f>
        <v/>
      </c>
      <c r="C302" s="57" t="str">
        <f>IF(Grundbuch!E300&lt;&gt;"",Grundbuch!E300,"")</f>
        <v/>
      </c>
      <c r="D302" s="57" t="str">
        <f>IF(Grundbuch!F300&lt;&gt;"",Grundbuch!F300,"")</f>
        <v/>
      </c>
      <c r="E302" s="57" t="str">
        <f>IF(Grundbuch!G300&lt;&gt;"",Grundbuch!G300,"")</f>
        <v/>
      </c>
      <c r="F302" s="58">
        <f>Grundbuch!H300</f>
        <v>0</v>
      </c>
      <c r="G302" s="58">
        <f>Grundbuch!I300</f>
        <v>0</v>
      </c>
      <c r="H302" s="58">
        <f>SUMIF($E$4:$E302,$E302,$F$4:$F302)</f>
        <v>0</v>
      </c>
      <c r="I302" s="58">
        <f>SUMIF($E$4:$E302,$E302,$G$4:$G302)</f>
        <v>0</v>
      </c>
      <c r="J302" s="58">
        <f t="shared" si="8"/>
        <v>0</v>
      </c>
      <c r="K302" s="58">
        <f t="shared" si="9"/>
        <v>0</v>
      </c>
      <c r="L302" s="57">
        <f>Grundbuch!J300</f>
        <v>0</v>
      </c>
    </row>
    <row r="303" spans="1:12" hidden="1" x14ac:dyDescent="0.2">
      <c r="A303" s="57" t="str">
        <f>IF(Grundbuch!C301&lt;&gt;"",Grundbuch!C301,"")</f>
        <v/>
      </c>
      <c r="B303" s="57" t="str">
        <f>IF(Grundbuch!D301&lt;&gt;"",Grundbuch!D301,"")</f>
        <v/>
      </c>
      <c r="C303" s="57" t="str">
        <f>IF(Grundbuch!E301&lt;&gt;"",Grundbuch!E301,"")</f>
        <v/>
      </c>
      <c r="D303" s="57" t="str">
        <f>IF(Grundbuch!F301&lt;&gt;"",Grundbuch!F301,"")</f>
        <v/>
      </c>
      <c r="E303" s="57" t="str">
        <f>IF(Grundbuch!G301&lt;&gt;"",Grundbuch!G301,"")</f>
        <v/>
      </c>
      <c r="F303" s="58">
        <f>Grundbuch!H301</f>
        <v>0</v>
      </c>
      <c r="G303" s="58">
        <f>Grundbuch!I301</f>
        <v>0</v>
      </c>
      <c r="H303" s="58">
        <f>SUMIF($E$4:$E303,$E303,$F$4:$F303)</f>
        <v>0</v>
      </c>
      <c r="I303" s="58">
        <f>SUMIF($E$4:$E303,$E303,$G$4:$G303)</f>
        <v>0</v>
      </c>
      <c r="J303" s="58">
        <f t="shared" si="8"/>
        <v>0</v>
      </c>
      <c r="K303" s="58">
        <f t="shared" si="9"/>
        <v>0</v>
      </c>
      <c r="L303" s="57">
        <f>Grundbuch!J301</f>
        <v>0</v>
      </c>
    </row>
    <row r="304" spans="1:12" hidden="1" x14ac:dyDescent="0.2">
      <c r="A304" s="57" t="str">
        <f>IF(Grundbuch!C302&lt;&gt;"",Grundbuch!C302,"")</f>
        <v/>
      </c>
      <c r="B304" s="57" t="str">
        <f>IF(Grundbuch!D302&lt;&gt;"",Grundbuch!D302,"")</f>
        <v/>
      </c>
      <c r="C304" s="57" t="str">
        <f>IF(Grundbuch!E302&lt;&gt;"",Grundbuch!E302,"")</f>
        <v/>
      </c>
      <c r="D304" s="57" t="str">
        <f>IF(Grundbuch!F302&lt;&gt;"",Grundbuch!F302,"")</f>
        <v/>
      </c>
      <c r="E304" s="57" t="str">
        <f>IF(Grundbuch!G302&lt;&gt;"",Grundbuch!G302,"")</f>
        <v/>
      </c>
      <c r="F304" s="58">
        <f>Grundbuch!H302</f>
        <v>0</v>
      </c>
      <c r="G304" s="58">
        <f>Grundbuch!I302</f>
        <v>0</v>
      </c>
      <c r="H304" s="58">
        <f>SUMIF($E$4:$E304,$E304,$F$4:$F304)</f>
        <v>0</v>
      </c>
      <c r="I304" s="58">
        <f>SUMIF($E$4:$E304,$E304,$G$4:$G304)</f>
        <v>0</v>
      </c>
      <c r="J304" s="58">
        <f t="shared" si="8"/>
        <v>0</v>
      </c>
      <c r="K304" s="58">
        <f t="shared" si="9"/>
        <v>0</v>
      </c>
      <c r="L304" s="57">
        <f>Grundbuch!J302</f>
        <v>0</v>
      </c>
    </row>
    <row r="305" spans="1:12" hidden="1" x14ac:dyDescent="0.2">
      <c r="A305" s="57" t="str">
        <f>IF(Grundbuch!C303&lt;&gt;"",Grundbuch!C303,"")</f>
        <v/>
      </c>
      <c r="B305" s="57" t="str">
        <f>IF(Grundbuch!D303&lt;&gt;"",Grundbuch!D303,"")</f>
        <v/>
      </c>
      <c r="C305" s="57" t="str">
        <f>IF(Grundbuch!E303&lt;&gt;"",Grundbuch!E303,"")</f>
        <v/>
      </c>
      <c r="D305" s="57" t="str">
        <f>IF(Grundbuch!F303&lt;&gt;"",Grundbuch!F303,"")</f>
        <v/>
      </c>
      <c r="E305" s="57" t="str">
        <f>IF(Grundbuch!G303&lt;&gt;"",Grundbuch!G303,"")</f>
        <v/>
      </c>
      <c r="F305" s="58">
        <f>Grundbuch!H303</f>
        <v>0</v>
      </c>
      <c r="G305" s="58">
        <f>Grundbuch!I303</f>
        <v>0</v>
      </c>
      <c r="H305" s="58">
        <f>SUMIF($E$4:$E305,$E305,$F$4:$F305)</f>
        <v>0</v>
      </c>
      <c r="I305" s="58">
        <f>SUMIF($E$4:$E305,$E305,$G$4:$G305)</f>
        <v>0</v>
      </c>
      <c r="J305" s="58">
        <f t="shared" si="8"/>
        <v>0</v>
      </c>
      <c r="K305" s="58">
        <f t="shared" si="9"/>
        <v>0</v>
      </c>
      <c r="L305" s="57">
        <f>Grundbuch!J303</f>
        <v>0</v>
      </c>
    </row>
    <row r="306" spans="1:12" hidden="1" x14ac:dyDescent="0.2">
      <c r="A306" s="57" t="str">
        <f>IF(Grundbuch!C304&lt;&gt;"",Grundbuch!C304,"")</f>
        <v/>
      </c>
      <c r="B306" s="57" t="str">
        <f>IF(Grundbuch!D304&lt;&gt;"",Grundbuch!D304,"")</f>
        <v/>
      </c>
      <c r="C306" s="57" t="str">
        <f>IF(Grundbuch!E304&lt;&gt;"",Grundbuch!E304,"")</f>
        <v/>
      </c>
      <c r="D306" s="57" t="str">
        <f>IF(Grundbuch!F304&lt;&gt;"",Grundbuch!F304,"")</f>
        <v/>
      </c>
      <c r="E306" s="57" t="str">
        <f>IF(Grundbuch!G304&lt;&gt;"",Grundbuch!G304,"")</f>
        <v/>
      </c>
      <c r="F306" s="58">
        <f>Grundbuch!H304</f>
        <v>0</v>
      </c>
      <c r="G306" s="58">
        <f>Grundbuch!I304</f>
        <v>0</v>
      </c>
      <c r="H306" s="58">
        <f>SUMIF($E$4:$E306,$E306,$F$4:$F306)</f>
        <v>0</v>
      </c>
      <c r="I306" s="58">
        <f>SUMIF($E$4:$E306,$E306,$G$4:$G306)</f>
        <v>0</v>
      </c>
      <c r="J306" s="58">
        <f t="shared" si="8"/>
        <v>0</v>
      </c>
      <c r="K306" s="58">
        <f t="shared" si="9"/>
        <v>0</v>
      </c>
      <c r="L306" s="57">
        <f>Grundbuch!J304</f>
        <v>0</v>
      </c>
    </row>
    <row r="307" spans="1:12" hidden="1" x14ac:dyDescent="0.2">
      <c r="A307" s="57" t="str">
        <f>IF(Grundbuch!C305&lt;&gt;"",Grundbuch!C305,"")</f>
        <v/>
      </c>
      <c r="B307" s="57" t="str">
        <f>IF(Grundbuch!D305&lt;&gt;"",Grundbuch!D305,"")</f>
        <v/>
      </c>
      <c r="C307" s="57" t="str">
        <f>IF(Grundbuch!E305&lt;&gt;"",Grundbuch!E305,"")</f>
        <v/>
      </c>
      <c r="D307" s="57" t="str">
        <f>IF(Grundbuch!F305&lt;&gt;"",Grundbuch!F305,"")</f>
        <v/>
      </c>
      <c r="E307" s="57" t="str">
        <f>IF(Grundbuch!G305&lt;&gt;"",Grundbuch!G305,"")</f>
        <v/>
      </c>
      <c r="F307" s="58">
        <f>Grundbuch!H305</f>
        <v>0</v>
      </c>
      <c r="G307" s="58">
        <f>Grundbuch!I305</f>
        <v>0</v>
      </c>
      <c r="H307" s="58">
        <f>SUMIF($E$4:$E307,$E307,$F$4:$F307)</f>
        <v>0</v>
      </c>
      <c r="I307" s="58">
        <f>SUMIF($E$4:$E307,$E307,$G$4:$G307)</f>
        <v>0</v>
      </c>
      <c r="J307" s="58">
        <f t="shared" si="8"/>
        <v>0</v>
      </c>
      <c r="K307" s="58">
        <f t="shared" si="9"/>
        <v>0</v>
      </c>
      <c r="L307" s="57">
        <f>Grundbuch!J305</f>
        <v>0</v>
      </c>
    </row>
    <row r="308" spans="1:12" hidden="1" x14ac:dyDescent="0.2">
      <c r="A308" s="57" t="str">
        <f>IF(Grundbuch!C306&lt;&gt;"",Grundbuch!C306,"")</f>
        <v/>
      </c>
      <c r="B308" s="57" t="str">
        <f>IF(Grundbuch!D306&lt;&gt;"",Grundbuch!D306,"")</f>
        <v/>
      </c>
      <c r="C308" s="57" t="str">
        <f>IF(Grundbuch!E306&lt;&gt;"",Grundbuch!E306,"")</f>
        <v/>
      </c>
      <c r="D308" s="57" t="str">
        <f>IF(Grundbuch!F306&lt;&gt;"",Grundbuch!F306,"")</f>
        <v/>
      </c>
      <c r="E308" s="57" t="str">
        <f>IF(Grundbuch!G306&lt;&gt;"",Grundbuch!G306,"")</f>
        <v/>
      </c>
      <c r="F308" s="58">
        <f>Grundbuch!H306</f>
        <v>0</v>
      </c>
      <c r="G308" s="58">
        <f>Grundbuch!I306</f>
        <v>0</v>
      </c>
      <c r="H308" s="58">
        <f>SUMIF($E$4:$E308,$E308,$F$4:$F308)</f>
        <v>0</v>
      </c>
      <c r="I308" s="58">
        <f>SUMIF($E$4:$E308,$E308,$G$4:$G308)</f>
        <v>0</v>
      </c>
      <c r="J308" s="58">
        <f t="shared" si="8"/>
        <v>0</v>
      </c>
      <c r="K308" s="58">
        <f t="shared" si="9"/>
        <v>0</v>
      </c>
      <c r="L308" s="57">
        <f>Grundbuch!J306</f>
        <v>0</v>
      </c>
    </row>
    <row r="309" spans="1:12" hidden="1" x14ac:dyDescent="0.2">
      <c r="A309" s="57" t="str">
        <f>IF(Grundbuch!C307&lt;&gt;"",Grundbuch!C307,"")</f>
        <v/>
      </c>
      <c r="B309" s="57" t="str">
        <f>IF(Grundbuch!D307&lt;&gt;"",Grundbuch!D307,"")</f>
        <v/>
      </c>
      <c r="C309" s="57" t="str">
        <f>IF(Grundbuch!E307&lt;&gt;"",Grundbuch!E307,"")</f>
        <v/>
      </c>
      <c r="D309" s="57" t="str">
        <f>IF(Grundbuch!F307&lt;&gt;"",Grundbuch!F307,"")</f>
        <v/>
      </c>
      <c r="E309" s="57" t="str">
        <f>IF(Grundbuch!G307&lt;&gt;"",Grundbuch!G307,"")</f>
        <v/>
      </c>
      <c r="F309" s="58">
        <f>Grundbuch!H307</f>
        <v>0</v>
      </c>
      <c r="G309" s="58">
        <f>Grundbuch!I307</f>
        <v>0</v>
      </c>
      <c r="H309" s="58">
        <f>SUMIF($E$4:$E309,$E309,$F$4:$F309)</f>
        <v>0</v>
      </c>
      <c r="I309" s="58">
        <f>SUMIF($E$4:$E309,$E309,$G$4:$G309)</f>
        <v>0</v>
      </c>
      <c r="J309" s="58">
        <f t="shared" si="8"/>
        <v>0</v>
      </c>
      <c r="K309" s="58">
        <f t="shared" si="9"/>
        <v>0</v>
      </c>
      <c r="L309" s="57">
        <f>Grundbuch!J307</f>
        <v>0</v>
      </c>
    </row>
    <row r="310" spans="1:12" hidden="1" x14ac:dyDescent="0.2">
      <c r="A310" s="57" t="str">
        <f>IF(Grundbuch!C308&lt;&gt;"",Grundbuch!C308,"")</f>
        <v/>
      </c>
      <c r="B310" s="57" t="str">
        <f>IF(Grundbuch!D308&lt;&gt;"",Grundbuch!D308,"")</f>
        <v/>
      </c>
      <c r="C310" s="57" t="str">
        <f>IF(Grundbuch!E308&lt;&gt;"",Grundbuch!E308,"")</f>
        <v/>
      </c>
      <c r="D310" s="57" t="str">
        <f>IF(Grundbuch!F308&lt;&gt;"",Grundbuch!F308,"")</f>
        <v/>
      </c>
      <c r="E310" s="57" t="str">
        <f>IF(Grundbuch!G308&lt;&gt;"",Grundbuch!G308,"")</f>
        <v/>
      </c>
      <c r="F310" s="58">
        <f>Grundbuch!H308</f>
        <v>0</v>
      </c>
      <c r="G310" s="58">
        <f>Grundbuch!I308</f>
        <v>0</v>
      </c>
      <c r="H310" s="58">
        <f>SUMIF($E$4:$E310,$E310,$F$4:$F310)</f>
        <v>0</v>
      </c>
      <c r="I310" s="58">
        <f>SUMIF($E$4:$E310,$E310,$G$4:$G310)</f>
        <v>0</v>
      </c>
      <c r="J310" s="58">
        <f t="shared" si="8"/>
        <v>0</v>
      </c>
      <c r="K310" s="58">
        <f t="shared" si="9"/>
        <v>0</v>
      </c>
      <c r="L310" s="57">
        <f>Grundbuch!J308</f>
        <v>0</v>
      </c>
    </row>
    <row r="311" spans="1:12" hidden="1" x14ac:dyDescent="0.2">
      <c r="A311" s="57" t="str">
        <f>IF(Grundbuch!C309&lt;&gt;"",Grundbuch!C309,"")</f>
        <v/>
      </c>
      <c r="B311" s="57" t="str">
        <f>IF(Grundbuch!D309&lt;&gt;"",Grundbuch!D309,"")</f>
        <v/>
      </c>
      <c r="C311" s="57" t="str">
        <f>IF(Grundbuch!E309&lt;&gt;"",Grundbuch!E309,"")</f>
        <v/>
      </c>
      <c r="D311" s="57" t="str">
        <f>IF(Grundbuch!F309&lt;&gt;"",Grundbuch!F309,"")</f>
        <v/>
      </c>
      <c r="E311" s="57" t="str">
        <f>IF(Grundbuch!G309&lt;&gt;"",Grundbuch!G309,"")</f>
        <v/>
      </c>
      <c r="F311" s="58">
        <f>Grundbuch!H309</f>
        <v>0</v>
      </c>
      <c r="G311" s="58">
        <f>Grundbuch!I309</f>
        <v>0</v>
      </c>
      <c r="H311" s="58">
        <f>SUMIF($E$4:$E311,$E311,$F$4:$F311)</f>
        <v>0</v>
      </c>
      <c r="I311" s="58">
        <f>SUMIF($E$4:$E311,$E311,$G$4:$G311)</f>
        <v>0</v>
      </c>
      <c r="J311" s="58">
        <f t="shared" si="8"/>
        <v>0</v>
      </c>
      <c r="K311" s="58">
        <f t="shared" si="9"/>
        <v>0</v>
      </c>
      <c r="L311" s="57">
        <f>Grundbuch!J309</f>
        <v>0</v>
      </c>
    </row>
    <row r="312" spans="1:12" hidden="1" x14ac:dyDescent="0.2">
      <c r="A312" s="57" t="str">
        <f>IF(Grundbuch!C310&lt;&gt;"",Grundbuch!C310,"")</f>
        <v/>
      </c>
      <c r="B312" s="57" t="str">
        <f>IF(Grundbuch!D310&lt;&gt;"",Grundbuch!D310,"")</f>
        <v/>
      </c>
      <c r="C312" s="57" t="str">
        <f>IF(Grundbuch!E310&lt;&gt;"",Grundbuch!E310,"")</f>
        <v/>
      </c>
      <c r="D312" s="57" t="str">
        <f>IF(Grundbuch!F310&lt;&gt;"",Grundbuch!F310,"")</f>
        <v/>
      </c>
      <c r="E312" s="57" t="str">
        <f>IF(Grundbuch!G310&lt;&gt;"",Grundbuch!G310,"")</f>
        <v/>
      </c>
      <c r="F312" s="58">
        <f>Grundbuch!H310</f>
        <v>0</v>
      </c>
      <c r="G312" s="58">
        <f>Grundbuch!I310</f>
        <v>0</v>
      </c>
      <c r="H312" s="58">
        <f>SUMIF($E$4:$E312,$E312,$F$4:$F312)</f>
        <v>0</v>
      </c>
      <c r="I312" s="58">
        <f>SUMIF($E$4:$E312,$E312,$G$4:$G312)</f>
        <v>0</v>
      </c>
      <c r="J312" s="58">
        <f t="shared" si="8"/>
        <v>0</v>
      </c>
      <c r="K312" s="58">
        <f t="shared" si="9"/>
        <v>0</v>
      </c>
      <c r="L312" s="57">
        <f>Grundbuch!J310</f>
        <v>0</v>
      </c>
    </row>
    <row r="313" spans="1:12" hidden="1" x14ac:dyDescent="0.2">
      <c r="A313" s="57" t="str">
        <f>IF(Grundbuch!C311&lt;&gt;"",Grundbuch!C311,"")</f>
        <v/>
      </c>
      <c r="B313" s="57" t="str">
        <f>IF(Grundbuch!D311&lt;&gt;"",Grundbuch!D311,"")</f>
        <v/>
      </c>
      <c r="C313" s="57" t="str">
        <f>IF(Grundbuch!E311&lt;&gt;"",Grundbuch!E311,"")</f>
        <v/>
      </c>
      <c r="D313" s="57" t="str">
        <f>IF(Grundbuch!F311&lt;&gt;"",Grundbuch!F311,"")</f>
        <v/>
      </c>
      <c r="E313" s="57" t="str">
        <f>IF(Grundbuch!G311&lt;&gt;"",Grundbuch!G311,"")</f>
        <v/>
      </c>
      <c r="F313" s="58">
        <f>Grundbuch!H311</f>
        <v>0</v>
      </c>
      <c r="G313" s="58">
        <f>Grundbuch!I311</f>
        <v>0</v>
      </c>
      <c r="H313" s="58">
        <f>SUMIF($E$4:$E313,$E313,$F$4:$F313)</f>
        <v>0</v>
      </c>
      <c r="I313" s="58">
        <f>SUMIF($E$4:$E313,$E313,$G$4:$G313)</f>
        <v>0</v>
      </c>
      <c r="J313" s="58">
        <f t="shared" si="8"/>
        <v>0</v>
      </c>
      <c r="K313" s="58">
        <f t="shared" si="9"/>
        <v>0</v>
      </c>
      <c r="L313" s="57">
        <f>Grundbuch!J311</f>
        <v>0</v>
      </c>
    </row>
    <row r="314" spans="1:12" hidden="1" x14ac:dyDescent="0.2">
      <c r="A314" s="57" t="str">
        <f>IF(Grundbuch!C312&lt;&gt;"",Grundbuch!C312,"")</f>
        <v/>
      </c>
      <c r="B314" s="57" t="str">
        <f>IF(Grundbuch!D312&lt;&gt;"",Grundbuch!D312,"")</f>
        <v/>
      </c>
      <c r="C314" s="57" t="str">
        <f>IF(Grundbuch!E312&lt;&gt;"",Grundbuch!E312,"")</f>
        <v/>
      </c>
      <c r="D314" s="57" t="str">
        <f>IF(Grundbuch!F312&lt;&gt;"",Grundbuch!F312,"")</f>
        <v/>
      </c>
      <c r="E314" s="57" t="str">
        <f>IF(Grundbuch!G312&lt;&gt;"",Grundbuch!G312,"")</f>
        <v/>
      </c>
      <c r="F314" s="58">
        <f>Grundbuch!H312</f>
        <v>0</v>
      </c>
      <c r="G314" s="58">
        <f>Grundbuch!I312</f>
        <v>0</v>
      </c>
      <c r="H314" s="58">
        <f>SUMIF($E$4:$E314,$E314,$F$4:$F314)</f>
        <v>0</v>
      </c>
      <c r="I314" s="58">
        <f>SUMIF($E$4:$E314,$E314,$G$4:$G314)</f>
        <v>0</v>
      </c>
      <c r="J314" s="58">
        <f t="shared" si="8"/>
        <v>0</v>
      </c>
      <c r="K314" s="58">
        <f t="shared" si="9"/>
        <v>0</v>
      </c>
      <c r="L314" s="57">
        <f>Grundbuch!J312</f>
        <v>0</v>
      </c>
    </row>
    <row r="315" spans="1:12" hidden="1" x14ac:dyDescent="0.2">
      <c r="A315" s="57" t="str">
        <f>IF(Grundbuch!C313&lt;&gt;"",Grundbuch!C313,"")</f>
        <v/>
      </c>
      <c r="B315" s="57" t="str">
        <f>IF(Grundbuch!D313&lt;&gt;"",Grundbuch!D313,"")</f>
        <v/>
      </c>
      <c r="C315" s="57" t="str">
        <f>IF(Grundbuch!E313&lt;&gt;"",Grundbuch!E313,"")</f>
        <v/>
      </c>
      <c r="D315" s="57" t="str">
        <f>IF(Grundbuch!F313&lt;&gt;"",Grundbuch!F313,"")</f>
        <v/>
      </c>
      <c r="E315" s="57" t="str">
        <f>IF(Grundbuch!G313&lt;&gt;"",Grundbuch!G313,"")</f>
        <v/>
      </c>
      <c r="F315" s="58">
        <f>Grundbuch!H313</f>
        <v>0</v>
      </c>
      <c r="G315" s="58">
        <f>Grundbuch!I313</f>
        <v>0</v>
      </c>
      <c r="H315" s="58">
        <f>SUMIF($E$4:$E315,$E315,$F$4:$F315)</f>
        <v>0</v>
      </c>
      <c r="I315" s="58">
        <f>SUMIF($E$4:$E315,$E315,$G$4:$G315)</f>
        <v>0</v>
      </c>
      <c r="J315" s="58">
        <f t="shared" si="8"/>
        <v>0</v>
      </c>
      <c r="K315" s="58">
        <f t="shared" si="9"/>
        <v>0</v>
      </c>
      <c r="L315" s="57">
        <f>Grundbuch!J313</f>
        <v>0</v>
      </c>
    </row>
    <row r="316" spans="1:12" hidden="1" x14ac:dyDescent="0.2">
      <c r="A316" s="57" t="str">
        <f>IF(Grundbuch!C314&lt;&gt;"",Grundbuch!C314,"")</f>
        <v/>
      </c>
      <c r="B316" s="57" t="str">
        <f>IF(Grundbuch!D314&lt;&gt;"",Grundbuch!D314,"")</f>
        <v/>
      </c>
      <c r="C316" s="57" t="str">
        <f>IF(Grundbuch!E314&lt;&gt;"",Grundbuch!E314,"")</f>
        <v/>
      </c>
      <c r="D316" s="57" t="str">
        <f>IF(Grundbuch!F314&lt;&gt;"",Grundbuch!F314,"")</f>
        <v/>
      </c>
      <c r="E316" s="57" t="str">
        <f>IF(Grundbuch!G314&lt;&gt;"",Grundbuch!G314,"")</f>
        <v/>
      </c>
      <c r="F316" s="58">
        <f>Grundbuch!H314</f>
        <v>0</v>
      </c>
      <c r="G316" s="58">
        <f>Grundbuch!I314</f>
        <v>0</v>
      </c>
      <c r="H316" s="58">
        <f>SUMIF($E$4:$E316,$E316,$F$4:$F316)</f>
        <v>0</v>
      </c>
      <c r="I316" s="58">
        <f>SUMIF($E$4:$E316,$E316,$G$4:$G316)</f>
        <v>0</v>
      </c>
      <c r="J316" s="58">
        <f t="shared" si="8"/>
        <v>0</v>
      </c>
      <c r="K316" s="58">
        <f t="shared" si="9"/>
        <v>0</v>
      </c>
      <c r="L316" s="57">
        <f>Grundbuch!J314</f>
        <v>0</v>
      </c>
    </row>
    <row r="317" spans="1:12" hidden="1" x14ac:dyDescent="0.2">
      <c r="A317" s="57" t="str">
        <f>IF(Grundbuch!C315&lt;&gt;"",Grundbuch!C315,"")</f>
        <v/>
      </c>
      <c r="B317" s="57" t="str">
        <f>IF(Grundbuch!D315&lt;&gt;"",Grundbuch!D315,"")</f>
        <v/>
      </c>
      <c r="C317" s="57" t="str">
        <f>IF(Grundbuch!E315&lt;&gt;"",Grundbuch!E315,"")</f>
        <v/>
      </c>
      <c r="D317" s="57" t="str">
        <f>IF(Grundbuch!F315&lt;&gt;"",Grundbuch!F315,"")</f>
        <v/>
      </c>
      <c r="E317" s="57" t="str">
        <f>IF(Grundbuch!G315&lt;&gt;"",Grundbuch!G315,"")</f>
        <v/>
      </c>
      <c r="F317" s="58">
        <f>Grundbuch!H315</f>
        <v>0</v>
      </c>
      <c r="G317" s="58">
        <f>Grundbuch!I315</f>
        <v>0</v>
      </c>
      <c r="H317" s="58">
        <f>SUMIF($E$4:$E317,$E317,$F$4:$F317)</f>
        <v>0</v>
      </c>
      <c r="I317" s="58">
        <f>SUMIF($E$4:$E317,$E317,$G$4:$G317)</f>
        <v>0</v>
      </c>
      <c r="J317" s="58">
        <f t="shared" si="8"/>
        <v>0</v>
      </c>
      <c r="K317" s="58">
        <f t="shared" si="9"/>
        <v>0</v>
      </c>
      <c r="L317" s="57">
        <f>Grundbuch!J315</f>
        <v>0</v>
      </c>
    </row>
    <row r="318" spans="1:12" hidden="1" x14ac:dyDescent="0.2">
      <c r="A318" s="57" t="str">
        <f>IF(Grundbuch!C316&lt;&gt;"",Grundbuch!C316,"")</f>
        <v/>
      </c>
      <c r="B318" s="57" t="str">
        <f>IF(Grundbuch!D316&lt;&gt;"",Grundbuch!D316,"")</f>
        <v/>
      </c>
      <c r="C318" s="57" t="str">
        <f>IF(Grundbuch!E316&lt;&gt;"",Grundbuch!E316,"")</f>
        <v/>
      </c>
      <c r="D318" s="57" t="str">
        <f>IF(Grundbuch!F316&lt;&gt;"",Grundbuch!F316,"")</f>
        <v/>
      </c>
      <c r="E318" s="57" t="str">
        <f>IF(Grundbuch!G316&lt;&gt;"",Grundbuch!G316,"")</f>
        <v/>
      </c>
      <c r="F318" s="58">
        <f>Grundbuch!H316</f>
        <v>0</v>
      </c>
      <c r="G318" s="58">
        <f>Grundbuch!I316</f>
        <v>0</v>
      </c>
      <c r="H318" s="58">
        <f>SUMIF($E$4:$E318,$E318,$F$4:$F318)</f>
        <v>0</v>
      </c>
      <c r="I318" s="58">
        <f>SUMIF($E$4:$E318,$E318,$G$4:$G318)</f>
        <v>0</v>
      </c>
      <c r="J318" s="58">
        <f t="shared" si="8"/>
        <v>0</v>
      </c>
      <c r="K318" s="58">
        <f t="shared" si="9"/>
        <v>0</v>
      </c>
      <c r="L318" s="57">
        <f>Grundbuch!J316</f>
        <v>0</v>
      </c>
    </row>
    <row r="319" spans="1:12" hidden="1" x14ac:dyDescent="0.2">
      <c r="A319" s="57" t="str">
        <f>IF(Grundbuch!C317&lt;&gt;"",Grundbuch!C317,"")</f>
        <v/>
      </c>
      <c r="B319" s="57" t="str">
        <f>IF(Grundbuch!D317&lt;&gt;"",Grundbuch!D317,"")</f>
        <v/>
      </c>
      <c r="C319" s="57" t="str">
        <f>IF(Grundbuch!E317&lt;&gt;"",Grundbuch!E317,"")</f>
        <v/>
      </c>
      <c r="D319" s="57" t="str">
        <f>IF(Grundbuch!F317&lt;&gt;"",Grundbuch!F317,"")</f>
        <v/>
      </c>
      <c r="E319" s="57" t="str">
        <f>IF(Grundbuch!G317&lt;&gt;"",Grundbuch!G317,"")</f>
        <v/>
      </c>
      <c r="F319" s="58">
        <f>Grundbuch!H317</f>
        <v>0</v>
      </c>
      <c r="G319" s="58">
        <f>Grundbuch!I317</f>
        <v>0</v>
      </c>
      <c r="H319" s="58">
        <f>SUMIF($E$4:$E319,$E319,$F$4:$F319)</f>
        <v>0</v>
      </c>
      <c r="I319" s="58">
        <f>SUMIF($E$4:$E319,$E319,$G$4:$G319)</f>
        <v>0</v>
      </c>
      <c r="J319" s="58">
        <f t="shared" si="8"/>
        <v>0</v>
      </c>
      <c r="K319" s="58">
        <f t="shared" si="9"/>
        <v>0</v>
      </c>
      <c r="L319" s="57">
        <f>Grundbuch!J317</f>
        <v>0</v>
      </c>
    </row>
    <row r="320" spans="1:12" hidden="1" x14ac:dyDescent="0.2">
      <c r="A320" s="57" t="str">
        <f>IF(Grundbuch!C318&lt;&gt;"",Grundbuch!C318,"")</f>
        <v/>
      </c>
      <c r="B320" s="57" t="str">
        <f>IF(Grundbuch!D318&lt;&gt;"",Grundbuch!D318,"")</f>
        <v/>
      </c>
      <c r="C320" s="57" t="str">
        <f>IF(Grundbuch!E318&lt;&gt;"",Grundbuch!E318,"")</f>
        <v/>
      </c>
      <c r="D320" s="57" t="str">
        <f>IF(Grundbuch!F318&lt;&gt;"",Grundbuch!F318,"")</f>
        <v/>
      </c>
      <c r="E320" s="57" t="str">
        <f>IF(Grundbuch!G318&lt;&gt;"",Grundbuch!G318,"")</f>
        <v/>
      </c>
      <c r="F320" s="58">
        <f>Grundbuch!H318</f>
        <v>0</v>
      </c>
      <c r="G320" s="58">
        <f>Grundbuch!I318</f>
        <v>0</v>
      </c>
      <c r="H320" s="58">
        <f>SUMIF($E$4:$E320,$E320,$F$4:$F320)</f>
        <v>0</v>
      </c>
      <c r="I320" s="58">
        <f>SUMIF($E$4:$E320,$E320,$G$4:$G320)</f>
        <v>0</v>
      </c>
      <c r="J320" s="58">
        <f t="shared" si="8"/>
        <v>0</v>
      </c>
      <c r="K320" s="58">
        <f t="shared" si="9"/>
        <v>0</v>
      </c>
      <c r="L320" s="57">
        <f>Grundbuch!J318</f>
        <v>0</v>
      </c>
    </row>
    <row r="321" spans="1:12" hidden="1" x14ac:dyDescent="0.2">
      <c r="A321" s="57" t="str">
        <f>IF(Grundbuch!C319&lt;&gt;"",Grundbuch!C319,"")</f>
        <v/>
      </c>
      <c r="B321" s="57" t="str">
        <f>IF(Grundbuch!D319&lt;&gt;"",Grundbuch!D319,"")</f>
        <v/>
      </c>
      <c r="C321" s="57" t="str">
        <f>IF(Grundbuch!E319&lt;&gt;"",Grundbuch!E319,"")</f>
        <v/>
      </c>
      <c r="D321" s="57" t="str">
        <f>IF(Grundbuch!F319&lt;&gt;"",Grundbuch!F319,"")</f>
        <v/>
      </c>
      <c r="E321" s="57" t="str">
        <f>IF(Grundbuch!G319&lt;&gt;"",Grundbuch!G319,"")</f>
        <v/>
      </c>
      <c r="F321" s="58">
        <f>Grundbuch!H319</f>
        <v>0</v>
      </c>
      <c r="G321" s="58">
        <f>Grundbuch!I319</f>
        <v>0</v>
      </c>
      <c r="H321" s="58">
        <f>SUMIF($E$4:$E321,$E321,$F$4:$F321)</f>
        <v>0</v>
      </c>
      <c r="I321" s="58">
        <f>SUMIF($E$4:$E321,$E321,$G$4:$G321)</f>
        <v>0</v>
      </c>
      <c r="J321" s="58">
        <f t="shared" si="8"/>
        <v>0</v>
      </c>
      <c r="K321" s="58">
        <f t="shared" si="9"/>
        <v>0</v>
      </c>
      <c r="L321" s="57">
        <f>Grundbuch!J319</f>
        <v>0</v>
      </c>
    </row>
    <row r="322" spans="1:12" hidden="1" x14ac:dyDescent="0.2">
      <c r="A322" s="57" t="str">
        <f>IF(Grundbuch!C320&lt;&gt;"",Grundbuch!C320,"")</f>
        <v/>
      </c>
      <c r="B322" s="57" t="str">
        <f>IF(Grundbuch!D320&lt;&gt;"",Grundbuch!D320,"")</f>
        <v/>
      </c>
      <c r="C322" s="57" t="str">
        <f>IF(Grundbuch!E320&lt;&gt;"",Grundbuch!E320,"")</f>
        <v/>
      </c>
      <c r="D322" s="57" t="str">
        <f>IF(Grundbuch!F320&lt;&gt;"",Grundbuch!F320,"")</f>
        <v/>
      </c>
      <c r="E322" s="57" t="str">
        <f>IF(Grundbuch!G320&lt;&gt;"",Grundbuch!G320,"")</f>
        <v/>
      </c>
      <c r="F322" s="58">
        <f>Grundbuch!H320</f>
        <v>0</v>
      </c>
      <c r="G322" s="58">
        <f>Grundbuch!I320</f>
        <v>0</v>
      </c>
      <c r="H322" s="58">
        <f>SUMIF($E$4:$E322,$E322,$F$4:$F322)</f>
        <v>0</v>
      </c>
      <c r="I322" s="58">
        <f>SUMIF($E$4:$E322,$E322,$G$4:$G322)</f>
        <v>0</v>
      </c>
      <c r="J322" s="58">
        <f t="shared" si="8"/>
        <v>0</v>
      </c>
      <c r="K322" s="58">
        <f t="shared" si="9"/>
        <v>0</v>
      </c>
      <c r="L322" s="57">
        <f>Grundbuch!J320</f>
        <v>0</v>
      </c>
    </row>
    <row r="323" spans="1:12" hidden="1" x14ac:dyDescent="0.2">
      <c r="A323" s="57" t="str">
        <f>IF(Grundbuch!C321&lt;&gt;"",Grundbuch!C321,"")</f>
        <v/>
      </c>
      <c r="B323" s="57" t="str">
        <f>IF(Grundbuch!D321&lt;&gt;"",Grundbuch!D321,"")</f>
        <v/>
      </c>
      <c r="C323" s="57" t="str">
        <f>IF(Grundbuch!E321&lt;&gt;"",Grundbuch!E321,"")</f>
        <v/>
      </c>
      <c r="D323" s="57" t="str">
        <f>IF(Grundbuch!F321&lt;&gt;"",Grundbuch!F321,"")</f>
        <v/>
      </c>
      <c r="E323" s="57" t="str">
        <f>IF(Grundbuch!G321&lt;&gt;"",Grundbuch!G321,"")</f>
        <v/>
      </c>
      <c r="F323" s="58">
        <f>Grundbuch!H321</f>
        <v>0</v>
      </c>
      <c r="G323" s="58">
        <f>Grundbuch!I321</f>
        <v>0</v>
      </c>
      <c r="H323" s="58">
        <f>SUMIF($E$4:$E323,$E323,$F$4:$F323)</f>
        <v>0</v>
      </c>
      <c r="I323" s="58">
        <f>SUMIF($E$4:$E323,$E323,$G$4:$G323)</f>
        <v>0</v>
      </c>
      <c r="J323" s="58">
        <f t="shared" si="8"/>
        <v>0</v>
      </c>
      <c r="K323" s="58">
        <f t="shared" si="9"/>
        <v>0</v>
      </c>
      <c r="L323" s="57">
        <f>Grundbuch!J321</f>
        <v>0</v>
      </c>
    </row>
    <row r="324" spans="1:12" hidden="1" x14ac:dyDescent="0.2">
      <c r="A324" s="57" t="str">
        <f>IF(Grundbuch!C322&lt;&gt;"",Grundbuch!C322,"")</f>
        <v/>
      </c>
      <c r="B324" s="57" t="str">
        <f>IF(Grundbuch!D322&lt;&gt;"",Grundbuch!D322,"")</f>
        <v/>
      </c>
      <c r="C324" s="57" t="str">
        <f>IF(Grundbuch!E322&lt;&gt;"",Grundbuch!E322,"")</f>
        <v/>
      </c>
      <c r="D324" s="57" t="str">
        <f>IF(Grundbuch!F322&lt;&gt;"",Grundbuch!F322,"")</f>
        <v/>
      </c>
      <c r="E324" s="57" t="str">
        <f>IF(Grundbuch!G322&lt;&gt;"",Grundbuch!G322,"")</f>
        <v/>
      </c>
      <c r="F324" s="58">
        <f>Grundbuch!H322</f>
        <v>0</v>
      </c>
      <c r="G324" s="58">
        <f>Grundbuch!I322</f>
        <v>0</v>
      </c>
      <c r="H324" s="58">
        <f>SUMIF($E$4:$E324,$E324,$F$4:$F324)</f>
        <v>0</v>
      </c>
      <c r="I324" s="58">
        <f>SUMIF($E$4:$E324,$E324,$G$4:$G324)</f>
        <v>0</v>
      </c>
      <c r="J324" s="58">
        <f t="shared" si="8"/>
        <v>0</v>
      </c>
      <c r="K324" s="58">
        <f t="shared" si="9"/>
        <v>0</v>
      </c>
      <c r="L324" s="57">
        <f>Grundbuch!J322</f>
        <v>0</v>
      </c>
    </row>
    <row r="325" spans="1:12" hidden="1" x14ac:dyDescent="0.2">
      <c r="A325" s="57" t="str">
        <f>IF(Grundbuch!C323&lt;&gt;"",Grundbuch!C323,"")</f>
        <v/>
      </c>
      <c r="B325" s="57" t="str">
        <f>IF(Grundbuch!D323&lt;&gt;"",Grundbuch!D323,"")</f>
        <v/>
      </c>
      <c r="C325" s="57" t="str">
        <f>IF(Grundbuch!E323&lt;&gt;"",Grundbuch!E323,"")</f>
        <v/>
      </c>
      <c r="D325" s="57" t="str">
        <f>IF(Grundbuch!F323&lt;&gt;"",Grundbuch!F323,"")</f>
        <v/>
      </c>
      <c r="E325" s="57" t="str">
        <f>IF(Grundbuch!G323&lt;&gt;"",Grundbuch!G323,"")</f>
        <v/>
      </c>
      <c r="F325" s="58">
        <f>Grundbuch!H323</f>
        <v>0</v>
      </c>
      <c r="G325" s="58">
        <f>Grundbuch!I323</f>
        <v>0</v>
      </c>
      <c r="H325" s="58">
        <f>SUMIF($E$4:$E325,$E325,$F$4:$F325)</f>
        <v>0</v>
      </c>
      <c r="I325" s="58">
        <f>SUMIF($E$4:$E325,$E325,$G$4:$G325)</f>
        <v>0</v>
      </c>
      <c r="J325" s="58">
        <f t="shared" si="8"/>
        <v>0</v>
      </c>
      <c r="K325" s="58">
        <f t="shared" si="9"/>
        <v>0</v>
      </c>
      <c r="L325" s="57">
        <f>Grundbuch!J323</f>
        <v>0</v>
      </c>
    </row>
    <row r="326" spans="1:12" hidden="1" x14ac:dyDescent="0.2">
      <c r="A326" s="57" t="str">
        <f>IF(Grundbuch!C324&lt;&gt;"",Grundbuch!C324,"")</f>
        <v/>
      </c>
      <c r="B326" s="57" t="str">
        <f>IF(Grundbuch!D324&lt;&gt;"",Grundbuch!D324,"")</f>
        <v/>
      </c>
      <c r="C326" s="57" t="str">
        <f>IF(Grundbuch!E324&lt;&gt;"",Grundbuch!E324,"")</f>
        <v/>
      </c>
      <c r="D326" s="57" t="str">
        <f>IF(Grundbuch!F324&lt;&gt;"",Grundbuch!F324,"")</f>
        <v/>
      </c>
      <c r="E326" s="57" t="str">
        <f>IF(Grundbuch!G324&lt;&gt;"",Grundbuch!G324,"")</f>
        <v/>
      </c>
      <c r="F326" s="58">
        <f>Grundbuch!H324</f>
        <v>0</v>
      </c>
      <c r="G326" s="58">
        <f>Grundbuch!I324</f>
        <v>0</v>
      </c>
      <c r="H326" s="58">
        <f>SUMIF($E$4:$E326,$E326,$F$4:$F326)</f>
        <v>0</v>
      </c>
      <c r="I326" s="58">
        <f>SUMIF($E$4:$E326,$E326,$G$4:$G326)</f>
        <v>0</v>
      </c>
      <c r="J326" s="58">
        <f t="shared" ref="J326:J389" si="10">IF(I326&gt;H326,I326-H326,0)</f>
        <v>0</v>
      </c>
      <c r="K326" s="58">
        <f t="shared" ref="K326:K389" si="11">IF(H326&gt;I326,H326-I326,0)</f>
        <v>0</v>
      </c>
      <c r="L326" s="57">
        <f>Grundbuch!J324</f>
        <v>0</v>
      </c>
    </row>
    <row r="327" spans="1:12" hidden="1" x14ac:dyDescent="0.2">
      <c r="A327" s="57" t="str">
        <f>IF(Grundbuch!C325&lt;&gt;"",Grundbuch!C325,"")</f>
        <v/>
      </c>
      <c r="B327" s="57" t="str">
        <f>IF(Grundbuch!D325&lt;&gt;"",Grundbuch!D325,"")</f>
        <v/>
      </c>
      <c r="C327" s="57" t="str">
        <f>IF(Grundbuch!E325&lt;&gt;"",Grundbuch!E325,"")</f>
        <v/>
      </c>
      <c r="D327" s="57" t="str">
        <f>IF(Grundbuch!F325&lt;&gt;"",Grundbuch!F325,"")</f>
        <v/>
      </c>
      <c r="E327" s="57" t="str">
        <f>IF(Grundbuch!G325&lt;&gt;"",Grundbuch!G325,"")</f>
        <v/>
      </c>
      <c r="F327" s="58">
        <f>Grundbuch!H325</f>
        <v>0</v>
      </c>
      <c r="G327" s="58">
        <f>Grundbuch!I325</f>
        <v>0</v>
      </c>
      <c r="H327" s="58">
        <f>SUMIF($E$4:$E327,$E327,$F$4:$F327)</f>
        <v>0</v>
      </c>
      <c r="I327" s="58">
        <f>SUMIF($E$4:$E327,$E327,$G$4:$G327)</f>
        <v>0</v>
      </c>
      <c r="J327" s="58">
        <f t="shared" si="10"/>
        <v>0</v>
      </c>
      <c r="K327" s="58">
        <f t="shared" si="11"/>
        <v>0</v>
      </c>
      <c r="L327" s="57">
        <f>Grundbuch!J325</f>
        <v>0</v>
      </c>
    </row>
    <row r="328" spans="1:12" hidden="1" x14ac:dyDescent="0.2">
      <c r="A328" s="57" t="str">
        <f>IF(Grundbuch!C326&lt;&gt;"",Grundbuch!C326,"")</f>
        <v/>
      </c>
      <c r="B328" s="57" t="str">
        <f>IF(Grundbuch!D326&lt;&gt;"",Grundbuch!D326,"")</f>
        <v/>
      </c>
      <c r="C328" s="57" t="str">
        <f>IF(Grundbuch!E326&lt;&gt;"",Grundbuch!E326,"")</f>
        <v/>
      </c>
      <c r="D328" s="57" t="str">
        <f>IF(Grundbuch!F326&lt;&gt;"",Grundbuch!F326,"")</f>
        <v/>
      </c>
      <c r="E328" s="57" t="str">
        <f>IF(Grundbuch!G326&lt;&gt;"",Grundbuch!G326,"")</f>
        <v/>
      </c>
      <c r="F328" s="58">
        <f>Grundbuch!H326</f>
        <v>0</v>
      </c>
      <c r="G328" s="58">
        <f>Grundbuch!I326</f>
        <v>0</v>
      </c>
      <c r="H328" s="58">
        <f>SUMIF($E$4:$E328,$E328,$F$4:$F328)</f>
        <v>0</v>
      </c>
      <c r="I328" s="58">
        <f>SUMIF($E$4:$E328,$E328,$G$4:$G328)</f>
        <v>0</v>
      </c>
      <c r="J328" s="58">
        <f t="shared" si="10"/>
        <v>0</v>
      </c>
      <c r="K328" s="58">
        <f t="shared" si="11"/>
        <v>0</v>
      </c>
      <c r="L328" s="57">
        <f>Grundbuch!J326</f>
        <v>0</v>
      </c>
    </row>
    <row r="329" spans="1:12" hidden="1" x14ac:dyDescent="0.2">
      <c r="A329" s="57" t="str">
        <f>IF(Grundbuch!C327&lt;&gt;"",Grundbuch!C327,"")</f>
        <v/>
      </c>
      <c r="B329" s="57" t="str">
        <f>IF(Grundbuch!D327&lt;&gt;"",Grundbuch!D327,"")</f>
        <v/>
      </c>
      <c r="C329" s="57" t="str">
        <f>IF(Grundbuch!E327&lt;&gt;"",Grundbuch!E327,"")</f>
        <v/>
      </c>
      <c r="D329" s="57" t="str">
        <f>IF(Grundbuch!F327&lt;&gt;"",Grundbuch!F327,"")</f>
        <v/>
      </c>
      <c r="E329" s="57" t="str">
        <f>IF(Grundbuch!G327&lt;&gt;"",Grundbuch!G327,"")</f>
        <v/>
      </c>
      <c r="F329" s="58">
        <f>Grundbuch!H327</f>
        <v>0</v>
      </c>
      <c r="G329" s="58">
        <f>Grundbuch!I327</f>
        <v>0</v>
      </c>
      <c r="H329" s="58">
        <f>SUMIF($E$4:$E329,$E329,$F$4:$F329)</f>
        <v>0</v>
      </c>
      <c r="I329" s="58">
        <f>SUMIF($E$4:$E329,$E329,$G$4:$G329)</f>
        <v>0</v>
      </c>
      <c r="J329" s="58">
        <f t="shared" si="10"/>
        <v>0</v>
      </c>
      <c r="K329" s="58">
        <f t="shared" si="11"/>
        <v>0</v>
      </c>
      <c r="L329" s="57">
        <f>Grundbuch!J327</f>
        <v>0</v>
      </c>
    </row>
    <row r="330" spans="1:12" hidden="1" x14ac:dyDescent="0.2">
      <c r="A330" s="57" t="str">
        <f>IF(Grundbuch!C328&lt;&gt;"",Grundbuch!C328,"")</f>
        <v/>
      </c>
      <c r="B330" s="57" t="str">
        <f>IF(Grundbuch!D328&lt;&gt;"",Grundbuch!D328,"")</f>
        <v/>
      </c>
      <c r="C330" s="57" t="str">
        <f>IF(Grundbuch!E328&lt;&gt;"",Grundbuch!E328,"")</f>
        <v/>
      </c>
      <c r="D330" s="57" t="str">
        <f>IF(Grundbuch!F328&lt;&gt;"",Grundbuch!F328,"")</f>
        <v/>
      </c>
      <c r="E330" s="57" t="str">
        <f>IF(Grundbuch!G328&lt;&gt;"",Grundbuch!G328,"")</f>
        <v/>
      </c>
      <c r="F330" s="58">
        <f>Grundbuch!H328</f>
        <v>0</v>
      </c>
      <c r="G330" s="58">
        <f>Grundbuch!I328</f>
        <v>0</v>
      </c>
      <c r="H330" s="58">
        <f>SUMIF($E$4:$E330,$E330,$F$4:$F330)</f>
        <v>0</v>
      </c>
      <c r="I330" s="58">
        <f>SUMIF($E$4:$E330,$E330,$G$4:$G330)</f>
        <v>0</v>
      </c>
      <c r="J330" s="58">
        <f t="shared" si="10"/>
        <v>0</v>
      </c>
      <c r="K330" s="58">
        <f t="shared" si="11"/>
        <v>0</v>
      </c>
      <c r="L330" s="57">
        <f>Grundbuch!J328</f>
        <v>0</v>
      </c>
    </row>
    <row r="331" spans="1:12" hidden="1" x14ac:dyDescent="0.2">
      <c r="A331" s="57" t="str">
        <f>IF(Grundbuch!C329&lt;&gt;"",Grundbuch!C329,"")</f>
        <v/>
      </c>
      <c r="B331" s="57" t="str">
        <f>IF(Grundbuch!D329&lt;&gt;"",Grundbuch!D329,"")</f>
        <v/>
      </c>
      <c r="C331" s="57" t="str">
        <f>IF(Grundbuch!E329&lt;&gt;"",Grundbuch!E329,"")</f>
        <v/>
      </c>
      <c r="D331" s="57" t="str">
        <f>IF(Grundbuch!F329&lt;&gt;"",Grundbuch!F329,"")</f>
        <v/>
      </c>
      <c r="E331" s="57" t="str">
        <f>IF(Grundbuch!G329&lt;&gt;"",Grundbuch!G329,"")</f>
        <v/>
      </c>
      <c r="F331" s="58">
        <f>Grundbuch!H329</f>
        <v>0</v>
      </c>
      <c r="G331" s="58">
        <f>Grundbuch!I329</f>
        <v>0</v>
      </c>
      <c r="H331" s="58">
        <f>SUMIF($E$4:$E331,$E331,$F$4:$F331)</f>
        <v>0</v>
      </c>
      <c r="I331" s="58">
        <f>SUMIF($E$4:$E331,$E331,$G$4:$G331)</f>
        <v>0</v>
      </c>
      <c r="J331" s="58">
        <f t="shared" si="10"/>
        <v>0</v>
      </c>
      <c r="K331" s="58">
        <f t="shared" si="11"/>
        <v>0</v>
      </c>
      <c r="L331" s="57">
        <f>Grundbuch!J329</f>
        <v>0</v>
      </c>
    </row>
    <row r="332" spans="1:12" hidden="1" x14ac:dyDescent="0.2">
      <c r="A332" s="57" t="str">
        <f>IF(Grundbuch!C330&lt;&gt;"",Grundbuch!C330,"")</f>
        <v/>
      </c>
      <c r="B332" s="57" t="str">
        <f>IF(Grundbuch!D330&lt;&gt;"",Grundbuch!D330,"")</f>
        <v/>
      </c>
      <c r="C332" s="57" t="str">
        <f>IF(Grundbuch!E330&lt;&gt;"",Grundbuch!E330,"")</f>
        <v/>
      </c>
      <c r="D332" s="57" t="str">
        <f>IF(Grundbuch!F330&lt;&gt;"",Grundbuch!F330,"")</f>
        <v/>
      </c>
      <c r="E332" s="57" t="str">
        <f>IF(Grundbuch!G330&lt;&gt;"",Grundbuch!G330,"")</f>
        <v/>
      </c>
      <c r="F332" s="58">
        <f>Grundbuch!H330</f>
        <v>0</v>
      </c>
      <c r="G332" s="58">
        <f>Grundbuch!I330</f>
        <v>0</v>
      </c>
      <c r="H332" s="58">
        <f>SUMIF($E$4:$E332,$E332,$F$4:$F332)</f>
        <v>0</v>
      </c>
      <c r="I332" s="58">
        <f>SUMIF($E$4:$E332,$E332,$G$4:$G332)</f>
        <v>0</v>
      </c>
      <c r="J332" s="58">
        <f t="shared" si="10"/>
        <v>0</v>
      </c>
      <c r="K332" s="58">
        <f t="shared" si="11"/>
        <v>0</v>
      </c>
      <c r="L332" s="57">
        <f>Grundbuch!J330</f>
        <v>0</v>
      </c>
    </row>
    <row r="333" spans="1:12" hidden="1" x14ac:dyDescent="0.2">
      <c r="A333" s="57" t="str">
        <f>IF(Grundbuch!C331&lt;&gt;"",Grundbuch!C331,"")</f>
        <v/>
      </c>
      <c r="B333" s="57" t="str">
        <f>IF(Grundbuch!D331&lt;&gt;"",Grundbuch!D331,"")</f>
        <v/>
      </c>
      <c r="C333" s="57" t="str">
        <f>IF(Grundbuch!E331&lt;&gt;"",Grundbuch!E331,"")</f>
        <v/>
      </c>
      <c r="D333" s="57" t="str">
        <f>IF(Grundbuch!F331&lt;&gt;"",Grundbuch!F331,"")</f>
        <v/>
      </c>
      <c r="E333" s="57" t="str">
        <f>IF(Grundbuch!G331&lt;&gt;"",Grundbuch!G331,"")</f>
        <v/>
      </c>
      <c r="F333" s="58">
        <f>Grundbuch!H331</f>
        <v>0</v>
      </c>
      <c r="G333" s="58">
        <f>Grundbuch!I331</f>
        <v>0</v>
      </c>
      <c r="H333" s="58">
        <f>SUMIF($E$4:$E333,$E333,$F$4:$F333)</f>
        <v>0</v>
      </c>
      <c r="I333" s="58">
        <f>SUMIF($E$4:$E333,$E333,$G$4:$G333)</f>
        <v>0</v>
      </c>
      <c r="J333" s="58">
        <f t="shared" si="10"/>
        <v>0</v>
      </c>
      <c r="K333" s="58">
        <f t="shared" si="11"/>
        <v>0</v>
      </c>
      <c r="L333" s="57">
        <f>Grundbuch!J331</f>
        <v>0</v>
      </c>
    </row>
    <row r="334" spans="1:12" hidden="1" x14ac:dyDescent="0.2">
      <c r="A334" s="57" t="str">
        <f>IF(Grundbuch!C332&lt;&gt;"",Grundbuch!C332,"")</f>
        <v/>
      </c>
      <c r="B334" s="57" t="str">
        <f>IF(Grundbuch!D332&lt;&gt;"",Grundbuch!D332,"")</f>
        <v/>
      </c>
      <c r="C334" s="57" t="str">
        <f>IF(Grundbuch!E332&lt;&gt;"",Grundbuch!E332,"")</f>
        <v/>
      </c>
      <c r="D334" s="57" t="str">
        <f>IF(Grundbuch!F332&lt;&gt;"",Grundbuch!F332,"")</f>
        <v/>
      </c>
      <c r="E334" s="57" t="str">
        <f>IF(Grundbuch!G332&lt;&gt;"",Grundbuch!G332,"")</f>
        <v/>
      </c>
      <c r="F334" s="58">
        <f>Grundbuch!H332</f>
        <v>0</v>
      </c>
      <c r="G334" s="58">
        <f>Grundbuch!I332</f>
        <v>0</v>
      </c>
      <c r="H334" s="58">
        <f>SUMIF($E$4:$E334,$E334,$F$4:$F334)</f>
        <v>0</v>
      </c>
      <c r="I334" s="58">
        <f>SUMIF($E$4:$E334,$E334,$G$4:$G334)</f>
        <v>0</v>
      </c>
      <c r="J334" s="58">
        <f t="shared" si="10"/>
        <v>0</v>
      </c>
      <c r="K334" s="58">
        <f t="shared" si="11"/>
        <v>0</v>
      </c>
      <c r="L334" s="57">
        <f>Grundbuch!J332</f>
        <v>0</v>
      </c>
    </row>
    <row r="335" spans="1:12" hidden="1" x14ac:dyDescent="0.2">
      <c r="A335" s="57" t="str">
        <f>IF(Grundbuch!C333&lt;&gt;"",Grundbuch!C333,"")</f>
        <v/>
      </c>
      <c r="B335" s="57" t="str">
        <f>IF(Grundbuch!D333&lt;&gt;"",Grundbuch!D333,"")</f>
        <v/>
      </c>
      <c r="C335" s="57" t="str">
        <f>IF(Grundbuch!E333&lt;&gt;"",Grundbuch!E333,"")</f>
        <v/>
      </c>
      <c r="D335" s="57" t="str">
        <f>IF(Grundbuch!F333&lt;&gt;"",Grundbuch!F333,"")</f>
        <v/>
      </c>
      <c r="E335" s="57" t="str">
        <f>IF(Grundbuch!G333&lt;&gt;"",Grundbuch!G333,"")</f>
        <v/>
      </c>
      <c r="F335" s="58">
        <f>Grundbuch!H333</f>
        <v>0</v>
      </c>
      <c r="G335" s="58">
        <f>Grundbuch!I333</f>
        <v>0</v>
      </c>
      <c r="H335" s="58">
        <f>SUMIF($E$4:$E335,$E335,$F$4:$F335)</f>
        <v>0</v>
      </c>
      <c r="I335" s="58">
        <f>SUMIF($E$4:$E335,$E335,$G$4:$G335)</f>
        <v>0</v>
      </c>
      <c r="J335" s="58">
        <f t="shared" si="10"/>
        <v>0</v>
      </c>
      <c r="K335" s="58">
        <f t="shared" si="11"/>
        <v>0</v>
      </c>
      <c r="L335" s="57">
        <f>Grundbuch!J333</f>
        <v>0</v>
      </c>
    </row>
    <row r="336" spans="1:12" hidden="1" x14ac:dyDescent="0.2">
      <c r="A336" s="57" t="str">
        <f>IF(Grundbuch!C334&lt;&gt;"",Grundbuch!C334,"")</f>
        <v/>
      </c>
      <c r="B336" s="57" t="str">
        <f>IF(Grundbuch!D334&lt;&gt;"",Grundbuch!D334,"")</f>
        <v/>
      </c>
      <c r="C336" s="57" t="str">
        <f>IF(Grundbuch!E334&lt;&gt;"",Grundbuch!E334,"")</f>
        <v/>
      </c>
      <c r="D336" s="57" t="str">
        <f>IF(Grundbuch!F334&lt;&gt;"",Grundbuch!F334,"")</f>
        <v/>
      </c>
      <c r="E336" s="57" t="str">
        <f>IF(Grundbuch!G334&lt;&gt;"",Grundbuch!G334,"")</f>
        <v/>
      </c>
      <c r="F336" s="58">
        <f>Grundbuch!H334</f>
        <v>0</v>
      </c>
      <c r="G336" s="58">
        <f>Grundbuch!I334</f>
        <v>0</v>
      </c>
      <c r="H336" s="58">
        <f>SUMIF($E$4:$E336,$E336,$F$4:$F336)</f>
        <v>0</v>
      </c>
      <c r="I336" s="58">
        <f>SUMIF($E$4:$E336,$E336,$G$4:$G336)</f>
        <v>0</v>
      </c>
      <c r="J336" s="58">
        <f t="shared" si="10"/>
        <v>0</v>
      </c>
      <c r="K336" s="58">
        <f t="shared" si="11"/>
        <v>0</v>
      </c>
      <c r="L336" s="57">
        <f>Grundbuch!J334</f>
        <v>0</v>
      </c>
    </row>
    <row r="337" spans="1:12" hidden="1" x14ac:dyDescent="0.2">
      <c r="A337" s="57" t="str">
        <f>IF(Grundbuch!C335&lt;&gt;"",Grundbuch!C335,"")</f>
        <v/>
      </c>
      <c r="B337" s="57" t="str">
        <f>IF(Grundbuch!D335&lt;&gt;"",Grundbuch!D335,"")</f>
        <v/>
      </c>
      <c r="C337" s="57" t="str">
        <f>IF(Grundbuch!E335&lt;&gt;"",Grundbuch!E335,"")</f>
        <v/>
      </c>
      <c r="D337" s="57" t="str">
        <f>IF(Grundbuch!F335&lt;&gt;"",Grundbuch!F335,"")</f>
        <v/>
      </c>
      <c r="E337" s="57" t="str">
        <f>IF(Grundbuch!G335&lt;&gt;"",Grundbuch!G335,"")</f>
        <v/>
      </c>
      <c r="F337" s="58">
        <f>Grundbuch!H335</f>
        <v>0</v>
      </c>
      <c r="G337" s="58">
        <f>Grundbuch!I335</f>
        <v>0</v>
      </c>
      <c r="H337" s="58">
        <f>SUMIF($E$4:$E337,$E337,$F$4:$F337)</f>
        <v>0</v>
      </c>
      <c r="I337" s="58">
        <f>SUMIF($E$4:$E337,$E337,$G$4:$G337)</f>
        <v>0</v>
      </c>
      <c r="J337" s="58">
        <f t="shared" si="10"/>
        <v>0</v>
      </c>
      <c r="K337" s="58">
        <f t="shared" si="11"/>
        <v>0</v>
      </c>
      <c r="L337" s="57">
        <f>Grundbuch!J335</f>
        <v>0</v>
      </c>
    </row>
    <row r="338" spans="1:12" hidden="1" x14ac:dyDescent="0.2">
      <c r="A338" s="57" t="str">
        <f>IF(Grundbuch!C336&lt;&gt;"",Grundbuch!C336,"")</f>
        <v/>
      </c>
      <c r="B338" s="57" t="str">
        <f>IF(Grundbuch!D336&lt;&gt;"",Grundbuch!D336,"")</f>
        <v/>
      </c>
      <c r="C338" s="57" t="str">
        <f>IF(Grundbuch!E336&lt;&gt;"",Grundbuch!E336,"")</f>
        <v/>
      </c>
      <c r="D338" s="57" t="str">
        <f>IF(Grundbuch!F336&lt;&gt;"",Grundbuch!F336,"")</f>
        <v/>
      </c>
      <c r="E338" s="57" t="str">
        <f>IF(Grundbuch!G336&lt;&gt;"",Grundbuch!G336,"")</f>
        <v/>
      </c>
      <c r="F338" s="58">
        <f>Grundbuch!H336</f>
        <v>0</v>
      </c>
      <c r="G338" s="58">
        <f>Grundbuch!I336</f>
        <v>0</v>
      </c>
      <c r="H338" s="58">
        <f>SUMIF($E$4:$E338,$E338,$F$4:$F338)</f>
        <v>0</v>
      </c>
      <c r="I338" s="58">
        <f>SUMIF($E$4:$E338,$E338,$G$4:$G338)</f>
        <v>0</v>
      </c>
      <c r="J338" s="58">
        <f t="shared" si="10"/>
        <v>0</v>
      </c>
      <c r="K338" s="58">
        <f t="shared" si="11"/>
        <v>0</v>
      </c>
      <c r="L338" s="57">
        <f>Grundbuch!J336</f>
        <v>0</v>
      </c>
    </row>
    <row r="339" spans="1:12" hidden="1" x14ac:dyDescent="0.2">
      <c r="A339" s="57" t="str">
        <f>IF(Grundbuch!C337&lt;&gt;"",Grundbuch!C337,"")</f>
        <v/>
      </c>
      <c r="B339" s="57" t="str">
        <f>IF(Grundbuch!D337&lt;&gt;"",Grundbuch!D337,"")</f>
        <v/>
      </c>
      <c r="C339" s="57" t="str">
        <f>IF(Grundbuch!E337&lt;&gt;"",Grundbuch!E337,"")</f>
        <v/>
      </c>
      <c r="D339" s="57" t="str">
        <f>IF(Grundbuch!F337&lt;&gt;"",Grundbuch!F337,"")</f>
        <v/>
      </c>
      <c r="E339" s="57" t="str">
        <f>IF(Grundbuch!G337&lt;&gt;"",Grundbuch!G337,"")</f>
        <v/>
      </c>
      <c r="F339" s="58">
        <f>Grundbuch!H337</f>
        <v>0</v>
      </c>
      <c r="G339" s="58">
        <f>Grundbuch!I337</f>
        <v>0</v>
      </c>
      <c r="H339" s="58">
        <f>SUMIF($E$4:$E339,$E339,$F$4:$F339)</f>
        <v>0</v>
      </c>
      <c r="I339" s="58">
        <f>SUMIF($E$4:$E339,$E339,$G$4:$G339)</f>
        <v>0</v>
      </c>
      <c r="J339" s="58">
        <f t="shared" si="10"/>
        <v>0</v>
      </c>
      <c r="K339" s="58">
        <f t="shared" si="11"/>
        <v>0</v>
      </c>
      <c r="L339" s="57">
        <f>Grundbuch!J337</f>
        <v>0</v>
      </c>
    </row>
    <row r="340" spans="1:12" hidden="1" x14ac:dyDescent="0.2">
      <c r="A340" s="57" t="str">
        <f>IF(Grundbuch!C338&lt;&gt;"",Grundbuch!C338,"")</f>
        <v/>
      </c>
      <c r="B340" s="57" t="str">
        <f>IF(Grundbuch!D338&lt;&gt;"",Grundbuch!D338,"")</f>
        <v/>
      </c>
      <c r="C340" s="57" t="str">
        <f>IF(Grundbuch!E338&lt;&gt;"",Grundbuch!E338,"")</f>
        <v/>
      </c>
      <c r="D340" s="57" t="str">
        <f>IF(Grundbuch!F338&lt;&gt;"",Grundbuch!F338,"")</f>
        <v/>
      </c>
      <c r="E340" s="57" t="str">
        <f>IF(Grundbuch!G338&lt;&gt;"",Grundbuch!G338,"")</f>
        <v/>
      </c>
      <c r="F340" s="58">
        <f>Grundbuch!H338</f>
        <v>0</v>
      </c>
      <c r="G340" s="58">
        <f>Grundbuch!I338</f>
        <v>0</v>
      </c>
      <c r="H340" s="58">
        <f>SUMIF($E$4:$E340,$E340,$F$4:$F340)</f>
        <v>0</v>
      </c>
      <c r="I340" s="58">
        <f>SUMIF($E$4:$E340,$E340,$G$4:$G340)</f>
        <v>0</v>
      </c>
      <c r="J340" s="58">
        <f t="shared" si="10"/>
        <v>0</v>
      </c>
      <c r="K340" s="58">
        <f t="shared" si="11"/>
        <v>0</v>
      </c>
      <c r="L340" s="57">
        <f>Grundbuch!J338</f>
        <v>0</v>
      </c>
    </row>
    <row r="341" spans="1:12" hidden="1" x14ac:dyDescent="0.2">
      <c r="A341" s="57" t="str">
        <f>IF(Grundbuch!C339&lt;&gt;"",Grundbuch!C339,"")</f>
        <v/>
      </c>
      <c r="B341" s="57" t="str">
        <f>IF(Grundbuch!D339&lt;&gt;"",Grundbuch!D339,"")</f>
        <v/>
      </c>
      <c r="C341" s="57" t="str">
        <f>IF(Grundbuch!E339&lt;&gt;"",Grundbuch!E339,"")</f>
        <v/>
      </c>
      <c r="D341" s="57" t="str">
        <f>IF(Grundbuch!F339&lt;&gt;"",Grundbuch!F339,"")</f>
        <v/>
      </c>
      <c r="E341" s="57" t="str">
        <f>IF(Grundbuch!G339&lt;&gt;"",Grundbuch!G339,"")</f>
        <v/>
      </c>
      <c r="F341" s="58">
        <f>Grundbuch!H339</f>
        <v>0</v>
      </c>
      <c r="G341" s="58">
        <f>Grundbuch!I339</f>
        <v>0</v>
      </c>
      <c r="H341" s="58">
        <f>SUMIF($E$4:$E341,$E341,$F$4:$F341)</f>
        <v>0</v>
      </c>
      <c r="I341" s="58">
        <f>SUMIF($E$4:$E341,$E341,$G$4:$G341)</f>
        <v>0</v>
      </c>
      <c r="J341" s="58">
        <f t="shared" si="10"/>
        <v>0</v>
      </c>
      <c r="K341" s="58">
        <f t="shared" si="11"/>
        <v>0</v>
      </c>
      <c r="L341" s="57">
        <f>Grundbuch!J339</f>
        <v>0</v>
      </c>
    </row>
    <row r="342" spans="1:12" hidden="1" x14ac:dyDescent="0.2">
      <c r="A342" s="57" t="str">
        <f>IF(Grundbuch!C340&lt;&gt;"",Grundbuch!C340,"")</f>
        <v/>
      </c>
      <c r="B342" s="57" t="str">
        <f>IF(Grundbuch!D340&lt;&gt;"",Grundbuch!D340,"")</f>
        <v/>
      </c>
      <c r="C342" s="57" t="str">
        <f>IF(Grundbuch!E340&lt;&gt;"",Grundbuch!E340,"")</f>
        <v/>
      </c>
      <c r="D342" s="57" t="str">
        <f>IF(Grundbuch!F340&lt;&gt;"",Grundbuch!F340,"")</f>
        <v/>
      </c>
      <c r="E342" s="57" t="str">
        <f>IF(Grundbuch!G340&lt;&gt;"",Grundbuch!G340,"")</f>
        <v/>
      </c>
      <c r="F342" s="58">
        <f>Grundbuch!H340</f>
        <v>0</v>
      </c>
      <c r="G342" s="58">
        <f>Grundbuch!I340</f>
        <v>0</v>
      </c>
      <c r="H342" s="58">
        <f>SUMIF($E$4:$E342,$E342,$F$4:$F342)</f>
        <v>0</v>
      </c>
      <c r="I342" s="58">
        <f>SUMIF($E$4:$E342,$E342,$G$4:$G342)</f>
        <v>0</v>
      </c>
      <c r="J342" s="58">
        <f t="shared" si="10"/>
        <v>0</v>
      </c>
      <c r="K342" s="58">
        <f t="shared" si="11"/>
        <v>0</v>
      </c>
      <c r="L342" s="57">
        <f>Grundbuch!J340</f>
        <v>0</v>
      </c>
    </row>
    <row r="343" spans="1:12" hidden="1" x14ac:dyDescent="0.2">
      <c r="A343" s="57" t="str">
        <f>IF(Grundbuch!C341&lt;&gt;"",Grundbuch!C341,"")</f>
        <v/>
      </c>
      <c r="B343" s="57" t="str">
        <f>IF(Grundbuch!D341&lt;&gt;"",Grundbuch!D341,"")</f>
        <v/>
      </c>
      <c r="C343" s="57" t="str">
        <f>IF(Grundbuch!E341&lt;&gt;"",Grundbuch!E341,"")</f>
        <v/>
      </c>
      <c r="D343" s="57" t="str">
        <f>IF(Grundbuch!F341&lt;&gt;"",Grundbuch!F341,"")</f>
        <v/>
      </c>
      <c r="E343" s="57" t="str">
        <f>IF(Grundbuch!G341&lt;&gt;"",Grundbuch!G341,"")</f>
        <v/>
      </c>
      <c r="F343" s="58">
        <f>Grundbuch!H341</f>
        <v>0</v>
      </c>
      <c r="G343" s="58">
        <f>Grundbuch!I341</f>
        <v>0</v>
      </c>
      <c r="H343" s="58">
        <f>SUMIF($E$4:$E343,$E343,$F$4:$F343)</f>
        <v>0</v>
      </c>
      <c r="I343" s="58">
        <f>SUMIF($E$4:$E343,$E343,$G$4:$G343)</f>
        <v>0</v>
      </c>
      <c r="J343" s="58">
        <f t="shared" si="10"/>
        <v>0</v>
      </c>
      <c r="K343" s="58">
        <f t="shared" si="11"/>
        <v>0</v>
      </c>
      <c r="L343" s="57">
        <f>Grundbuch!J341</f>
        <v>0</v>
      </c>
    </row>
    <row r="344" spans="1:12" hidden="1" x14ac:dyDescent="0.2">
      <c r="A344" s="57" t="str">
        <f>IF(Grundbuch!C342&lt;&gt;"",Grundbuch!C342,"")</f>
        <v/>
      </c>
      <c r="B344" s="57" t="str">
        <f>IF(Grundbuch!D342&lt;&gt;"",Grundbuch!D342,"")</f>
        <v/>
      </c>
      <c r="C344" s="57" t="str">
        <f>IF(Grundbuch!E342&lt;&gt;"",Grundbuch!E342,"")</f>
        <v/>
      </c>
      <c r="D344" s="57" t="str">
        <f>IF(Grundbuch!F342&lt;&gt;"",Grundbuch!F342,"")</f>
        <v/>
      </c>
      <c r="E344" s="57" t="str">
        <f>IF(Grundbuch!G342&lt;&gt;"",Grundbuch!G342,"")</f>
        <v/>
      </c>
      <c r="F344" s="58">
        <f>Grundbuch!H342</f>
        <v>0</v>
      </c>
      <c r="G344" s="58">
        <f>Grundbuch!I342</f>
        <v>0</v>
      </c>
      <c r="H344" s="58">
        <f>SUMIF($E$4:$E344,$E344,$F$4:$F344)</f>
        <v>0</v>
      </c>
      <c r="I344" s="58">
        <f>SUMIF($E$4:$E344,$E344,$G$4:$G344)</f>
        <v>0</v>
      </c>
      <c r="J344" s="58">
        <f t="shared" si="10"/>
        <v>0</v>
      </c>
      <c r="K344" s="58">
        <f t="shared" si="11"/>
        <v>0</v>
      </c>
      <c r="L344" s="57">
        <f>Grundbuch!J342</f>
        <v>0</v>
      </c>
    </row>
    <row r="345" spans="1:12" hidden="1" x14ac:dyDescent="0.2">
      <c r="A345" s="57" t="str">
        <f>IF(Grundbuch!C343&lt;&gt;"",Grundbuch!C343,"")</f>
        <v/>
      </c>
      <c r="B345" s="57" t="str">
        <f>IF(Grundbuch!D343&lt;&gt;"",Grundbuch!D343,"")</f>
        <v/>
      </c>
      <c r="C345" s="57" t="str">
        <f>IF(Grundbuch!E343&lt;&gt;"",Grundbuch!E343,"")</f>
        <v/>
      </c>
      <c r="D345" s="57" t="str">
        <f>IF(Grundbuch!F343&lt;&gt;"",Grundbuch!F343,"")</f>
        <v/>
      </c>
      <c r="E345" s="57" t="str">
        <f>IF(Grundbuch!G343&lt;&gt;"",Grundbuch!G343,"")</f>
        <v/>
      </c>
      <c r="F345" s="58">
        <f>Grundbuch!H343</f>
        <v>0</v>
      </c>
      <c r="G345" s="58">
        <f>Grundbuch!I343</f>
        <v>0</v>
      </c>
      <c r="H345" s="58">
        <f>SUMIF($E$4:$E345,$E345,$F$4:$F345)</f>
        <v>0</v>
      </c>
      <c r="I345" s="58">
        <f>SUMIF($E$4:$E345,$E345,$G$4:$G345)</f>
        <v>0</v>
      </c>
      <c r="J345" s="58">
        <f t="shared" si="10"/>
        <v>0</v>
      </c>
      <c r="K345" s="58">
        <f t="shared" si="11"/>
        <v>0</v>
      </c>
      <c r="L345" s="57">
        <f>Grundbuch!J343</f>
        <v>0</v>
      </c>
    </row>
    <row r="346" spans="1:12" hidden="1" x14ac:dyDescent="0.2">
      <c r="A346" s="57" t="str">
        <f>IF(Grundbuch!C344&lt;&gt;"",Grundbuch!C344,"")</f>
        <v/>
      </c>
      <c r="B346" s="57" t="str">
        <f>IF(Grundbuch!D344&lt;&gt;"",Grundbuch!D344,"")</f>
        <v/>
      </c>
      <c r="C346" s="57" t="str">
        <f>IF(Grundbuch!E344&lt;&gt;"",Grundbuch!E344,"")</f>
        <v/>
      </c>
      <c r="D346" s="57" t="str">
        <f>IF(Grundbuch!F344&lt;&gt;"",Grundbuch!F344,"")</f>
        <v/>
      </c>
      <c r="E346" s="57" t="str">
        <f>IF(Grundbuch!G344&lt;&gt;"",Grundbuch!G344,"")</f>
        <v/>
      </c>
      <c r="F346" s="58">
        <f>Grundbuch!H344</f>
        <v>0</v>
      </c>
      <c r="G346" s="58">
        <f>Grundbuch!I344</f>
        <v>0</v>
      </c>
      <c r="H346" s="58">
        <f>SUMIF($E$4:$E346,$E346,$F$4:$F346)</f>
        <v>0</v>
      </c>
      <c r="I346" s="58">
        <f>SUMIF($E$4:$E346,$E346,$G$4:$G346)</f>
        <v>0</v>
      </c>
      <c r="J346" s="58">
        <f t="shared" si="10"/>
        <v>0</v>
      </c>
      <c r="K346" s="58">
        <f t="shared" si="11"/>
        <v>0</v>
      </c>
      <c r="L346" s="57">
        <f>Grundbuch!J344</f>
        <v>0</v>
      </c>
    </row>
    <row r="347" spans="1:12" hidden="1" x14ac:dyDescent="0.2">
      <c r="A347" s="57" t="str">
        <f>IF(Grundbuch!C345&lt;&gt;"",Grundbuch!C345,"")</f>
        <v/>
      </c>
      <c r="B347" s="57" t="str">
        <f>IF(Grundbuch!D345&lt;&gt;"",Grundbuch!D345,"")</f>
        <v/>
      </c>
      <c r="C347" s="57" t="str">
        <f>IF(Grundbuch!E345&lt;&gt;"",Grundbuch!E345,"")</f>
        <v/>
      </c>
      <c r="D347" s="57" t="str">
        <f>IF(Grundbuch!F345&lt;&gt;"",Grundbuch!F345,"")</f>
        <v/>
      </c>
      <c r="E347" s="57" t="str">
        <f>IF(Grundbuch!G345&lt;&gt;"",Grundbuch!G345,"")</f>
        <v/>
      </c>
      <c r="F347" s="58">
        <f>Grundbuch!H345</f>
        <v>0</v>
      </c>
      <c r="G347" s="58">
        <f>Grundbuch!I345</f>
        <v>0</v>
      </c>
      <c r="H347" s="58">
        <f>SUMIF($E$4:$E347,$E347,$F$4:$F347)</f>
        <v>0</v>
      </c>
      <c r="I347" s="58">
        <f>SUMIF($E$4:$E347,$E347,$G$4:$G347)</f>
        <v>0</v>
      </c>
      <c r="J347" s="58">
        <f t="shared" si="10"/>
        <v>0</v>
      </c>
      <c r="K347" s="58">
        <f t="shared" si="11"/>
        <v>0</v>
      </c>
      <c r="L347" s="57">
        <f>Grundbuch!J345</f>
        <v>0</v>
      </c>
    </row>
    <row r="348" spans="1:12" hidden="1" x14ac:dyDescent="0.2">
      <c r="A348" s="57" t="str">
        <f>IF(Grundbuch!C346&lt;&gt;"",Grundbuch!C346,"")</f>
        <v/>
      </c>
      <c r="B348" s="57" t="str">
        <f>IF(Grundbuch!D346&lt;&gt;"",Grundbuch!D346,"")</f>
        <v/>
      </c>
      <c r="C348" s="57" t="str">
        <f>IF(Grundbuch!E346&lt;&gt;"",Grundbuch!E346,"")</f>
        <v/>
      </c>
      <c r="D348" s="57" t="str">
        <f>IF(Grundbuch!F346&lt;&gt;"",Grundbuch!F346,"")</f>
        <v/>
      </c>
      <c r="E348" s="57" t="str">
        <f>IF(Grundbuch!G346&lt;&gt;"",Grundbuch!G346,"")</f>
        <v/>
      </c>
      <c r="F348" s="58">
        <f>Grundbuch!H346</f>
        <v>0</v>
      </c>
      <c r="G348" s="58">
        <f>Grundbuch!I346</f>
        <v>0</v>
      </c>
      <c r="H348" s="58">
        <f>SUMIF($E$4:$E348,$E348,$F$4:$F348)</f>
        <v>0</v>
      </c>
      <c r="I348" s="58">
        <f>SUMIF($E$4:$E348,$E348,$G$4:$G348)</f>
        <v>0</v>
      </c>
      <c r="J348" s="58">
        <f t="shared" si="10"/>
        <v>0</v>
      </c>
      <c r="K348" s="58">
        <f t="shared" si="11"/>
        <v>0</v>
      </c>
      <c r="L348" s="57">
        <f>Grundbuch!J346</f>
        <v>0</v>
      </c>
    </row>
    <row r="349" spans="1:12" hidden="1" x14ac:dyDescent="0.2">
      <c r="A349" s="57" t="str">
        <f>IF(Grundbuch!C347&lt;&gt;"",Grundbuch!C347,"")</f>
        <v/>
      </c>
      <c r="B349" s="57" t="str">
        <f>IF(Grundbuch!D347&lt;&gt;"",Grundbuch!D347,"")</f>
        <v/>
      </c>
      <c r="C349" s="57" t="str">
        <f>IF(Grundbuch!E347&lt;&gt;"",Grundbuch!E347,"")</f>
        <v/>
      </c>
      <c r="D349" s="57" t="str">
        <f>IF(Grundbuch!F347&lt;&gt;"",Grundbuch!F347,"")</f>
        <v/>
      </c>
      <c r="E349" s="57" t="str">
        <f>IF(Grundbuch!G347&lt;&gt;"",Grundbuch!G347,"")</f>
        <v/>
      </c>
      <c r="F349" s="58">
        <f>Grundbuch!H347</f>
        <v>0</v>
      </c>
      <c r="G349" s="58">
        <f>Grundbuch!I347</f>
        <v>0</v>
      </c>
      <c r="H349" s="58">
        <f>SUMIF($E$4:$E349,$E349,$F$4:$F349)</f>
        <v>0</v>
      </c>
      <c r="I349" s="58">
        <f>SUMIF($E$4:$E349,$E349,$G$4:$G349)</f>
        <v>0</v>
      </c>
      <c r="J349" s="58">
        <f t="shared" si="10"/>
        <v>0</v>
      </c>
      <c r="K349" s="58">
        <f t="shared" si="11"/>
        <v>0</v>
      </c>
      <c r="L349" s="57">
        <f>Grundbuch!J347</f>
        <v>0</v>
      </c>
    </row>
    <row r="350" spans="1:12" hidden="1" x14ac:dyDescent="0.2">
      <c r="A350" s="57" t="str">
        <f>IF(Grundbuch!C348&lt;&gt;"",Grundbuch!C348,"")</f>
        <v/>
      </c>
      <c r="B350" s="57" t="str">
        <f>IF(Grundbuch!D348&lt;&gt;"",Grundbuch!D348,"")</f>
        <v/>
      </c>
      <c r="C350" s="57" t="str">
        <f>IF(Grundbuch!E348&lt;&gt;"",Grundbuch!E348,"")</f>
        <v/>
      </c>
      <c r="D350" s="57" t="str">
        <f>IF(Grundbuch!F348&lt;&gt;"",Grundbuch!F348,"")</f>
        <v/>
      </c>
      <c r="E350" s="57" t="str">
        <f>IF(Grundbuch!G348&lt;&gt;"",Grundbuch!G348,"")</f>
        <v/>
      </c>
      <c r="F350" s="58">
        <f>Grundbuch!H348</f>
        <v>0</v>
      </c>
      <c r="G350" s="58">
        <f>Grundbuch!I348</f>
        <v>0</v>
      </c>
      <c r="H350" s="58">
        <f>SUMIF($E$4:$E350,$E350,$F$4:$F350)</f>
        <v>0</v>
      </c>
      <c r="I350" s="58">
        <f>SUMIF($E$4:$E350,$E350,$G$4:$G350)</f>
        <v>0</v>
      </c>
      <c r="J350" s="58">
        <f t="shared" si="10"/>
        <v>0</v>
      </c>
      <c r="K350" s="58">
        <f t="shared" si="11"/>
        <v>0</v>
      </c>
      <c r="L350" s="57">
        <f>Grundbuch!J348</f>
        <v>0</v>
      </c>
    </row>
    <row r="351" spans="1:12" hidden="1" x14ac:dyDescent="0.2">
      <c r="A351" s="57" t="str">
        <f>IF(Grundbuch!C349&lt;&gt;"",Grundbuch!C349,"")</f>
        <v/>
      </c>
      <c r="B351" s="57" t="str">
        <f>IF(Grundbuch!D349&lt;&gt;"",Grundbuch!D349,"")</f>
        <v/>
      </c>
      <c r="C351" s="57" t="str">
        <f>IF(Grundbuch!E349&lt;&gt;"",Grundbuch!E349,"")</f>
        <v/>
      </c>
      <c r="D351" s="57" t="str">
        <f>IF(Grundbuch!F349&lt;&gt;"",Grundbuch!F349,"")</f>
        <v/>
      </c>
      <c r="E351" s="57" t="str">
        <f>IF(Grundbuch!G349&lt;&gt;"",Grundbuch!G349,"")</f>
        <v/>
      </c>
      <c r="F351" s="58">
        <f>Grundbuch!H349</f>
        <v>0</v>
      </c>
      <c r="G351" s="58">
        <f>Grundbuch!I349</f>
        <v>0</v>
      </c>
      <c r="H351" s="58">
        <f>SUMIF($E$4:$E351,$E351,$F$4:$F351)</f>
        <v>0</v>
      </c>
      <c r="I351" s="58">
        <f>SUMIF($E$4:$E351,$E351,$G$4:$G351)</f>
        <v>0</v>
      </c>
      <c r="J351" s="58">
        <f t="shared" si="10"/>
        <v>0</v>
      </c>
      <c r="K351" s="58">
        <f t="shared" si="11"/>
        <v>0</v>
      </c>
      <c r="L351" s="57">
        <f>Grundbuch!J349</f>
        <v>0</v>
      </c>
    </row>
    <row r="352" spans="1:12" hidden="1" x14ac:dyDescent="0.2">
      <c r="A352" s="57" t="str">
        <f>IF(Grundbuch!C350&lt;&gt;"",Grundbuch!C350,"")</f>
        <v/>
      </c>
      <c r="B352" s="57" t="str">
        <f>IF(Grundbuch!D350&lt;&gt;"",Grundbuch!D350,"")</f>
        <v/>
      </c>
      <c r="C352" s="57" t="str">
        <f>IF(Grundbuch!E350&lt;&gt;"",Grundbuch!E350,"")</f>
        <v/>
      </c>
      <c r="D352" s="57" t="str">
        <f>IF(Grundbuch!F350&lt;&gt;"",Grundbuch!F350,"")</f>
        <v/>
      </c>
      <c r="E352" s="57" t="str">
        <f>IF(Grundbuch!G350&lt;&gt;"",Grundbuch!G350,"")</f>
        <v/>
      </c>
      <c r="F352" s="58">
        <f>Grundbuch!H350</f>
        <v>0</v>
      </c>
      <c r="G352" s="58">
        <f>Grundbuch!I350</f>
        <v>0</v>
      </c>
      <c r="H352" s="58">
        <f>SUMIF($E$4:$E352,$E352,$F$4:$F352)</f>
        <v>0</v>
      </c>
      <c r="I352" s="58">
        <f>SUMIF($E$4:$E352,$E352,$G$4:$G352)</f>
        <v>0</v>
      </c>
      <c r="J352" s="58">
        <f t="shared" si="10"/>
        <v>0</v>
      </c>
      <c r="K352" s="58">
        <f t="shared" si="11"/>
        <v>0</v>
      </c>
      <c r="L352" s="57">
        <f>Grundbuch!J350</f>
        <v>0</v>
      </c>
    </row>
    <row r="353" spans="1:12" hidden="1" x14ac:dyDescent="0.2">
      <c r="A353" s="57" t="str">
        <f>IF(Grundbuch!C351&lt;&gt;"",Grundbuch!C351,"")</f>
        <v/>
      </c>
      <c r="B353" s="57" t="str">
        <f>IF(Grundbuch!D351&lt;&gt;"",Grundbuch!D351,"")</f>
        <v/>
      </c>
      <c r="C353" s="57" t="str">
        <f>IF(Grundbuch!E351&lt;&gt;"",Grundbuch!E351,"")</f>
        <v/>
      </c>
      <c r="D353" s="57" t="str">
        <f>IF(Grundbuch!F351&lt;&gt;"",Grundbuch!F351,"")</f>
        <v/>
      </c>
      <c r="E353" s="57" t="str">
        <f>IF(Grundbuch!G351&lt;&gt;"",Grundbuch!G351,"")</f>
        <v/>
      </c>
      <c r="F353" s="58">
        <f>Grundbuch!H351</f>
        <v>0</v>
      </c>
      <c r="G353" s="58">
        <f>Grundbuch!I351</f>
        <v>0</v>
      </c>
      <c r="H353" s="58">
        <f>SUMIF($E$4:$E353,$E353,$F$4:$F353)</f>
        <v>0</v>
      </c>
      <c r="I353" s="58">
        <f>SUMIF($E$4:$E353,$E353,$G$4:$G353)</f>
        <v>0</v>
      </c>
      <c r="J353" s="58">
        <f t="shared" si="10"/>
        <v>0</v>
      </c>
      <c r="K353" s="58">
        <f t="shared" si="11"/>
        <v>0</v>
      </c>
      <c r="L353" s="57">
        <f>Grundbuch!J351</f>
        <v>0</v>
      </c>
    </row>
    <row r="354" spans="1:12" hidden="1" x14ac:dyDescent="0.2">
      <c r="A354" s="57" t="str">
        <f>IF(Grundbuch!C352&lt;&gt;"",Grundbuch!C352,"")</f>
        <v/>
      </c>
      <c r="B354" s="57" t="str">
        <f>IF(Grundbuch!D352&lt;&gt;"",Grundbuch!D352,"")</f>
        <v/>
      </c>
      <c r="C354" s="57" t="str">
        <f>IF(Grundbuch!E352&lt;&gt;"",Grundbuch!E352,"")</f>
        <v/>
      </c>
      <c r="D354" s="57" t="str">
        <f>IF(Grundbuch!F352&lt;&gt;"",Grundbuch!F352,"")</f>
        <v/>
      </c>
      <c r="E354" s="57" t="str">
        <f>IF(Grundbuch!G352&lt;&gt;"",Grundbuch!G352,"")</f>
        <v/>
      </c>
      <c r="F354" s="58">
        <f>Grundbuch!H352</f>
        <v>0</v>
      </c>
      <c r="G354" s="58">
        <f>Grundbuch!I352</f>
        <v>0</v>
      </c>
      <c r="H354" s="58">
        <f>SUMIF($E$4:$E354,$E354,$F$4:$F354)</f>
        <v>0</v>
      </c>
      <c r="I354" s="58">
        <f>SUMIF($E$4:$E354,$E354,$G$4:$G354)</f>
        <v>0</v>
      </c>
      <c r="J354" s="58">
        <f t="shared" si="10"/>
        <v>0</v>
      </c>
      <c r="K354" s="58">
        <f t="shared" si="11"/>
        <v>0</v>
      </c>
      <c r="L354" s="57">
        <f>Grundbuch!J352</f>
        <v>0</v>
      </c>
    </row>
    <row r="355" spans="1:12" hidden="1" x14ac:dyDescent="0.2">
      <c r="A355" s="57" t="str">
        <f>IF(Grundbuch!C353&lt;&gt;"",Grundbuch!C353,"")</f>
        <v/>
      </c>
      <c r="B355" s="57" t="str">
        <f>IF(Grundbuch!D353&lt;&gt;"",Grundbuch!D353,"")</f>
        <v/>
      </c>
      <c r="C355" s="57" t="str">
        <f>IF(Grundbuch!E353&lt;&gt;"",Grundbuch!E353,"")</f>
        <v/>
      </c>
      <c r="D355" s="57" t="str">
        <f>IF(Grundbuch!F353&lt;&gt;"",Grundbuch!F353,"")</f>
        <v/>
      </c>
      <c r="E355" s="57" t="str">
        <f>IF(Grundbuch!G353&lt;&gt;"",Grundbuch!G353,"")</f>
        <v/>
      </c>
      <c r="F355" s="58">
        <f>Grundbuch!H353</f>
        <v>0</v>
      </c>
      <c r="G355" s="58">
        <f>Grundbuch!I353</f>
        <v>0</v>
      </c>
      <c r="H355" s="58">
        <f>SUMIF($E$4:$E355,$E355,$F$4:$F355)</f>
        <v>0</v>
      </c>
      <c r="I355" s="58">
        <f>SUMIF($E$4:$E355,$E355,$G$4:$G355)</f>
        <v>0</v>
      </c>
      <c r="J355" s="58">
        <f t="shared" si="10"/>
        <v>0</v>
      </c>
      <c r="K355" s="58">
        <f t="shared" si="11"/>
        <v>0</v>
      </c>
      <c r="L355" s="57">
        <f>Grundbuch!J353</f>
        <v>0</v>
      </c>
    </row>
    <row r="356" spans="1:12" hidden="1" x14ac:dyDescent="0.2">
      <c r="A356" s="57" t="str">
        <f>IF(Grundbuch!C354&lt;&gt;"",Grundbuch!C354,"")</f>
        <v/>
      </c>
      <c r="B356" s="57" t="str">
        <f>IF(Grundbuch!D354&lt;&gt;"",Grundbuch!D354,"")</f>
        <v/>
      </c>
      <c r="C356" s="57" t="str">
        <f>IF(Grundbuch!E354&lt;&gt;"",Grundbuch!E354,"")</f>
        <v/>
      </c>
      <c r="D356" s="57" t="str">
        <f>IF(Grundbuch!F354&lt;&gt;"",Grundbuch!F354,"")</f>
        <v/>
      </c>
      <c r="E356" s="57" t="str">
        <f>IF(Grundbuch!G354&lt;&gt;"",Grundbuch!G354,"")</f>
        <v/>
      </c>
      <c r="F356" s="58">
        <f>Grundbuch!H354</f>
        <v>0</v>
      </c>
      <c r="G356" s="58">
        <f>Grundbuch!I354</f>
        <v>0</v>
      </c>
      <c r="H356" s="58">
        <f>SUMIF($E$4:$E356,$E356,$F$4:$F356)</f>
        <v>0</v>
      </c>
      <c r="I356" s="58">
        <f>SUMIF($E$4:$E356,$E356,$G$4:$G356)</f>
        <v>0</v>
      </c>
      <c r="J356" s="58">
        <f t="shared" si="10"/>
        <v>0</v>
      </c>
      <c r="K356" s="58">
        <f t="shared" si="11"/>
        <v>0</v>
      </c>
      <c r="L356" s="57">
        <f>Grundbuch!J354</f>
        <v>0</v>
      </c>
    </row>
    <row r="357" spans="1:12" hidden="1" x14ac:dyDescent="0.2">
      <c r="A357" s="57" t="str">
        <f>IF(Grundbuch!C355&lt;&gt;"",Grundbuch!C355,"")</f>
        <v/>
      </c>
      <c r="B357" s="57" t="str">
        <f>IF(Grundbuch!D355&lt;&gt;"",Grundbuch!D355,"")</f>
        <v/>
      </c>
      <c r="C357" s="57" t="str">
        <f>IF(Grundbuch!E355&lt;&gt;"",Grundbuch!E355,"")</f>
        <v/>
      </c>
      <c r="D357" s="57" t="str">
        <f>IF(Grundbuch!F355&lt;&gt;"",Grundbuch!F355,"")</f>
        <v/>
      </c>
      <c r="E357" s="57" t="str">
        <f>IF(Grundbuch!G355&lt;&gt;"",Grundbuch!G355,"")</f>
        <v/>
      </c>
      <c r="F357" s="58">
        <f>Grundbuch!H355</f>
        <v>0</v>
      </c>
      <c r="G357" s="58">
        <f>Grundbuch!I355</f>
        <v>0</v>
      </c>
      <c r="H357" s="58">
        <f>SUMIF($E$4:$E357,$E357,$F$4:$F357)</f>
        <v>0</v>
      </c>
      <c r="I357" s="58">
        <f>SUMIF($E$4:$E357,$E357,$G$4:$G357)</f>
        <v>0</v>
      </c>
      <c r="J357" s="58">
        <f t="shared" si="10"/>
        <v>0</v>
      </c>
      <c r="K357" s="58">
        <f t="shared" si="11"/>
        <v>0</v>
      </c>
      <c r="L357" s="57">
        <f>Grundbuch!J355</f>
        <v>0</v>
      </c>
    </row>
    <row r="358" spans="1:12" hidden="1" x14ac:dyDescent="0.2">
      <c r="A358" s="57" t="str">
        <f>IF(Grundbuch!C356&lt;&gt;"",Grundbuch!C356,"")</f>
        <v/>
      </c>
      <c r="B358" s="57" t="str">
        <f>IF(Grundbuch!D356&lt;&gt;"",Grundbuch!D356,"")</f>
        <v/>
      </c>
      <c r="C358" s="57" t="str">
        <f>IF(Grundbuch!E356&lt;&gt;"",Grundbuch!E356,"")</f>
        <v/>
      </c>
      <c r="D358" s="57" t="str">
        <f>IF(Grundbuch!F356&lt;&gt;"",Grundbuch!F356,"")</f>
        <v/>
      </c>
      <c r="E358" s="57" t="str">
        <f>IF(Grundbuch!G356&lt;&gt;"",Grundbuch!G356,"")</f>
        <v/>
      </c>
      <c r="F358" s="58">
        <f>Grundbuch!H356</f>
        <v>0</v>
      </c>
      <c r="G358" s="58">
        <f>Grundbuch!I356</f>
        <v>0</v>
      </c>
      <c r="H358" s="58">
        <f>SUMIF($E$4:$E358,$E358,$F$4:$F358)</f>
        <v>0</v>
      </c>
      <c r="I358" s="58">
        <f>SUMIF($E$4:$E358,$E358,$G$4:$G358)</f>
        <v>0</v>
      </c>
      <c r="J358" s="58">
        <f t="shared" si="10"/>
        <v>0</v>
      </c>
      <c r="K358" s="58">
        <f t="shared" si="11"/>
        <v>0</v>
      </c>
      <c r="L358" s="57">
        <f>Grundbuch!J356</f>
        <v>0</v>
      </c>
    </row>
    <row r="359" spans="1:12" hidden="1" x14ac:dyDescent="0.2">
      <c r="A359" s="57" t="str">
        <f>IF(Grundbuch!C357&lt;&gt;"",Grundbuch!C357,"")</f>
        <v/>
      </c>
      <c r="B359" s="57" t="str">
        <f>IF(Grundbuch!D357&lt;&gt;"",Grundbuch!D357,"")</f>
        <v/>
      </c>
      <c r="C359" s="57" t="str">
        <f>IF(Grundbuch!E357&lt;&gt;"",Grundbuch!E357,"")</f>
        <v/>
      </c>
      <c r="D359" s="57" t="str">
        <f>IF(Grundbuch!F357&lt;&gt;"",Grundbuch!F357,"")</f>
        <v/>
      </c>
      <c r="E359" s="57" t="str">
        <f>IF(Grundbuch!G357&lt;&gt;"",Grundbuch!G357,"")</f>
        <v/>
      </c>
      <c r="F359" s="58">
        <f>Grundbuch!H357</f>
        <v>0</v>
      </c>
      <c r="G359" s="58">
        <f>Grundbuch!I357</f>
        <v>0</v>
      </c>
      <c r="H359" s="58">
        <f>SUMIF($E$4:$E359,$E359,$F$4:$F359)</f>
        <v>0</v>
      </c>
      <c r="I359" s="58">
        <f>SUMIF($E$4:$E359,$E359,$G$4:$G359)</f>
        <v>0</v>
      </c>
      <c r="J359" s="58">
        <f t="shared" si="10"/>
        <v>0</v>
      </c>
      <c r="K359" s="58">
        <f t="shared" si="11"/>
        <v>0</v>
      </c>
      <c r="L359" s="57">
        <f>Grundbuch!J357</f>
        <v>0</v>
      </c>
    </row>
    <row r="360" spans="1:12" hidden="1" x14ac:dyDescent="0.2">
      <c r="A360" s="57" t="str">
        <f>IF(Grundbuch!C358&lt;&gt;"",Grundbuch!C358,"")</f>
        <v/>
      </c>
      <c r="B360" s="57" t="str">
        <f>IF(Grundbuch!D358&lt;&gt;"",Grundbuch!D358,"")</f>
        <v/>
      </c>
      <c r="C360" s="57" t="str">
        <f>IF(Grundbuch!E358&lt;&gt;"",Grundbuch!E358,"")</f>
        <v/>
      </c>
      <c r="D360" s="57" t="str">
        <f>IF(Grundbuch!F358&lt;&gt;"",Grundbuch!F358,"")</f>
        <v/>
      </c>
      <c r="E360" s="57" t="str">
        <f>IF(Grundbuch!G358&lt;&gt;"",Grundbuch!G358,"")</f>
        <v/>
      </c>
      <c r="F360" s="58">
        <f>Grundbuch!H358</f>
        <v>0</v>
      </c>
      <c r="G360" s="58">
        <f>Grundbuch!I358</f>
        <v>0</v>
      </c>
      <c r="H360" s="58">
        <f>SUMIF($E$4:$E360,$E360,$F$4:$F360)</f>
        <v>0</v>
      </c>
      <c r="I360" s="58">
        <f>SUMIF($E$4:$E360,$E360,$G$4:$G360)</f>
        <v>0</v>
      </c>
      <c r="J360" s="58">
        <f t="shared" si="10"/>
        <v>0</v>
      </c>
      <c r="K360" s="58">
        <f t="shared" si="11"/>
        <v>0</v>
      </c>
      <c r="L360" s="57">
        <f>Grundbuch!J358</f>
        <v>0</v>
      </c>
    </row>
    <row r="361" spans="1:12" hidden="1" x14ac:dyDescent="0.2">
      <c r="A361" s="57" t="str">
        <f>IF(Grundbuch!C359&lt;&gt;"",Grundbuch!C359,"")</f>
        <v/>
      </c>
      <c r="B361" s="57" t="str">
        <f>IF(Grundbuch!D359&lt;&gt;"",Grundbuch!D359,"")</f>
        <v/>
      </c>
      <c r="C361" s="57" t="str">
        <f>IF(Grundbuch!E359&lt;&gt;"",Grundbuch!E359,"")</f>
        <v/>
      </c>
      <c r="D361" s="57" t="str">
        <f>IF(Grundbuch!F359&lt;&gt;"",Grundbuch!F359,"")</f>
        <v/>
      </c>
      <c r="E361" s="57" t="str">
        <f>IF(Grundbuch!G359&lt;&gt;"",Grundbuch!G359,"")</f>
        <v/>
      </c>
      <c r="F361" s="58">
        <f>Grundbuch!H359</f>
        <v>0</v>
      </c>
      <c r="G361" s="58">
        <f>Grundbuch!I359</f>
        <v>0</v>
      </c>
      <c r="H361" s="58">
        <f>SUMIF($E$4:$E361,$E361,$F$4:$F361)</f>
        <v>0</v>
      </c>
      <c r="I361" s="58">
        <f>SUMIF($E$4:$E361,$E361,$G$4:$G361)</f>
        <v>0</v>
      </c>
      <c r="J361" s="58">
        <f t="shared" si="10"/>
        <v>0</v>
      </c>
      <c r="K361" s="58">
        <f t="shared" si="11"/>
        <v>0</v>
      </c>
      <c r="L361" s="57">
        <f>Grundbuch!J359</f>
        <v>0</v>
      </c>
    </row>
    <row r="362" spans="1:12" hidden="1" x14ac:dyDescent="0.2">
      <c r="A362" s="57" t="str">
        <f>IF(Grundbuch!C360&lt;&gt;"",Grundbuch!C360,"")</f>
        <v/>
      </c>
      <c r="B362" s="57" t="str">
        <f>IF(Grundbuch!D360&lt;&gt;"",Grundbuch!D360,"")</f>
        <v/>
      </c>
      <c r="C362" s="57" t="str">
        <f>IF(Grundbuch!E360&lt;&gt;"",Grundbuch!E360,"")</f>
        <v/>
      </c>
      <c r="D362" s="57" t="str">
        <f>IF(Grundbuch!F360&lt;&gt;"",Grundbuch!F360,"")</f>
        <v/>
      </c>
      <c r="E362" s="57" t="str">
        <f>IF(Grundbuch!G360&lt;&gt;"",Grundbuch!G360,"")</f>
        <v/>
      </c>
      <c r="F362" s="58">
        <f>Grundbuch!H360</f>
        <v>0</v>
      </c>
      <c r="G362" s="58">
        <f>Grundbuch!I360</f>
        <v>0</v>
      </c>
      <c r="H362" s="58">
        <f>SUMIF($E$4:$E362,$E362,$F$4:$F362)</f>
        <v>0</v>
      </c>
      <c r="I362" s="58">
        <f>SUMIF($E$4:$E362,$E362,$G$4:$G362)</f>
        <v>0</v>
      </c>
      <c r="J362" s="58">
        <f t="shared" si="10"/>
        <v>0</v>
      </c>
      <c r="K362" s="58">
        <f t="shared" si="11"/>
        <v>0</v>
      </c>
      <c r="L362" s="57">
        <f>Grundbuch!J360</f>
        <v>0</v>
      </c>
    </row>
    <row r="363" spans="1:12" hidden="1" x14ac:dyDescent="0.2">
      <c r="A363" s="57" t="str">
        <f>IF(Grundbuch!C361&lt;&gt;"",Grundbuch!C361,"")</f>
        <v/>
      </c>
      <c r="B363" s="57" t="str">
        <f>IF(Grundbuch!D361&lt;&gt;"",Grundbuch!D361,"")</f>
        <v/>
      </c>
      <c r="C363" s="57" t="str">
        <f>IF(Grundbuch!E361&lt;&gt;"",Grundbuch!E361,"")</f>
        <v/>
      </c>
      <c r="D363" s="57" t="str">
        <f>IF(Grundbuch!F361&lt;&gt;"",Grundbuch!F361,"")</f>
        <v/>
      </c>
      <c r="E363" s="57" t="str">
        <f>IF(Grundbuch!G361&lt;&gt;"",Grundbuch!G361,"")</f>
        <v/>
      </c>
      <c r="F363" s="58">
        <f>Grundbuch!H361</f>
        <v>0</v>
      </c>
      <c r="G363" s="58">
        <f>Grundbuch!I361</f>
        <v>0</v>
      </c>
      <c r="H363" s="58">
        <f>SUMIF($E$4:$E363,$E363,$F$4:$F363)</f>
        <v>0</v>
      </c>
      <c r="I363" s="58">
        <f>SUMIF($E$4:$E363,$E363,$G$4:$G363)</f>
        <v>0</v>
      </c>
      <c r="J363" s="58">
        <f t="shared" si="10"/>
        <v>0</v>
      </c>
      <c r="K363" s="58">
        <f t="shared" si="11"/>
        <v>0</v>
      </c>
      <c r="L363" s="57">
        <f>Grundbuch!J361</f>
        <v>0</v>
      </c>
    </row>
    <row r="364" spans="1:12" hidden="1" x14ac:dyDescent="0.2">
      <c r="A364" s="57" t="str">
        <f>IF(Grundbuch!C362&lt;&gt;"",Grundbuch!C362,"")</f>
        <v/>
      </c>
      <c r="B364" s="57" t="str">
        <f>IF(Grundbuch!D362&lt;&gt;"",Grundbuch!D362,"")</f>
        <v/>
      </c>
      <c r="C364" s="57" t="str">
        <f>IF(Grundbuch!E362&lt;&gt;"",Grundbuch!E362,"")</f>
        <v/>
      </c>
      <c r="D364" s="57" t="str">
        <f>IF(Grundbuch!F362&lt;&gt;"",Grundbuch!F362,"")</f>
        <v/>
      </c>
      <c r="E364" s="57" t="str">
        <f>IF(Grundbuch!G362&lt;&gt;"",Grundbuch!G362,"")</f>
        <v/>
      </c>
      <c r="F364" s="58">
        <f>Grundbuch!H362</f>
        <v>0</v>
      </c>
      <c r="G364" s="58">
        <f>Grundbuch!I362</f>
        <v>0</v>
      </c>
      <c r="H364" s="58">
        <f>SUMIF($E$4:$E364,$E364,$F$4:$F364)</f>
        <v>0</v>
      </c>
      <c r="I364" s="58">
        <f>SUMIF($E$4:$E364,$E364,$G$4:$G364)</f>
        <v>0</v>
      </c>
      <c r="J364" s="58">
        <f t="shared" si="10"/>
        <v>0</v>
      </c>
      <c r="K364" s="58">
        <f t="shared" si="11"/>
        <v>0</v>
      </c>
      <c r="L364" s="57">
        <f>Grundbuch!J362</f>
        <v>0</v>
      </c>
    </row>
    <row r="365" spans="1:12" hidden="1" x14ac:dyDescent="0.2">
      <c r="A365" s="57" t="str">
        <f>IF(Grundbuch!C363&lt;&gt;"",Grundbuch!C363,"")</f>
        <v/>
      </c>
      <c r="B365" s="57" t="str">
        <f>IF(Grundbuch!D363&lt;&gt;"",Grundbuch!D363,"")</f>
        <v/>
      </c>
      <c r="C365" s="57" t="str">
        <f>IF(Grundbuch!E363&lt;&gt;"",Grundbuch!E363,"")</f>
        <v/>
      </c>
      <c r="D365" s="57" t="str">
        <f>IF(Grundbuch!F363&lt;&gt;"",Grundbuch!F363,"")</f>
        <v/>
      </c>
      <c r="E365" s="57" t="str">
        <f>IF(Grundbuch!G363&lt;&gt;"",Grundbuch!G363,"")</f>
        <v/>
      </c>
      <c r="F365" s="58">
        <f>Grundbuch!H363</f>
        <v>0</v>
      </c>
      <c r="G365" s="58">
        <f>Grundbuch!I363</f>
        <v>0</v>
      </c>
      <c r="H365" s="58">
        <f>SUMIF($E$4:$E365,$E365,$F$4:$F365)</f>
        <v>0</v>
      </c>
      <c r="I365" s="58">
        <f>SUMIF($E$4:$E365,$E365,$G$4:$G365)</f>
        <v>0</v>
      </c>
      <c r="J365" s="58">
        <f t="shared" si="10"/>
        <v>0</v>
      </c>
      <c r="K365" s="58">
        <f t="shared" si="11"/>
        <v>0</v>
      </c>
      <c r="L365" s="57">
        <f>Grundbuch!J363</f>
        <v>0</v>
      </c>
    </row>
    <row r="366" spans="1:12" hidden="1" x14ac:dyDescent="0.2">
      <c r="A366" s="57" t="str">
        <f>IF(Grundbuch!C364&lt;&gt;"",Grundbuch!C364,"")</f>
        <v/>
      </c>
      <c r="B366" s="57" t="str">
        <f>IF(Grundbuch!D364&lt;&gt;"",Grundbuch!D364,"")</f>
        <v/>
      </c>
      <c r="C366" s="57" t="str">
        <f>IF(Grundbuch!E364&lt;&gt;"",Grundbuch!E364,"")</f>
        <v/>
      </c>
      <c r="D366" s="57" t="str">
        <f>IF(Grundbuch!F364&lt;&gt;"",Grundbuch!F364,"")</f>
        <v/>
      </c>
      <c r="E366" s="57" t="str">
        <f>IF(Grundbuch!G364&lt;&gt;"",Grundbuch!G364,"")</f>
        <v/>
      </c>
      <c r="F366" s="58">
        <f>Grundbuch!H364</f>
        <v>0</v>
      </c>
      <c r="G366" s="58">
        <f>Grundbuch!I364</f>
        <v>0</v>
      </c>
      <c r="H366" s="58">
        <f>SUMIF($E$4:$E366,$E366,$F$4:$F366)</f>
        <v>0</v>
      </c>
      <c r="I366" s="58">
        <f>SUMIF($E$4:$E366,$E366,$G$4:$G366)</f>
        <v>0</v>
      </c>
      <c r="J366" s="58">
        <f t="shared" si="10"/>
        <v>0</v>
      </c>
      <c r="K366" s="58">
        <f t="shared" si="11"/>
        <v>0</v>
      </c>
      <c r="L366" s="57">
        <f>Grundbuch!J364</f>
        <v>0</v>
      </c>
    </row>
    <row r="367" spans="1:12" hidden="1" x14ac:dyDescent="0.2">
      <c r="A367" s="57" t="str">
        <f>IF(Grundbuch!C365&lt;&gt;"",Grundbuch!C365,"")</f>
        <v/>
      </c>
      <c r="B367" s="57" t="str">
        <f>IF(Grundbuch!D365&lt;&gt;"",Grundbuch!D365,"")</f>
        <v/>
      </c>
      <c r="C367" s="57" t="str">
        <f>IF(Grundbuch!E365&lt;&gt;"",Grundbuch!E365,"")</f>
        <v/>
      </c>
      <c r="D367" s="57" t="str">
        <f>IF(Grundbuch!F365&lt;&gt;"",Grundbuch!F365,"")</f>
        <v/>
      </c>
      <c r="E367" s="57" t="str">
        <f>IF(Grundbuch!G365&lt;&gt;"",Grundbuch!G365,"")</f>
        <v/>
      </c>
      <c r="F367" s="58">
        <f>Grundbuch!H365</f>
        <v>0</v>
      </c>
      <c r="G367" s="58">
        <f>Grundbuch!I365</f>
        <v>0</v>
      </c>
      <c r="H367" s="58">
        <f>SUMIF($E$4:$E367,$E367,$F$4:$F367)</f>
        <v>0</v>
      </c>
      <c r="I367" s="58">
        <f>SUMIF($E$4:$E367,$E367,$G$4:$G367)</f>
        <v>0</v>
      </c>
      <c r="J367" s="58">
        <f t="shared" si="10"/>
        <v>0</v>
      </c>
      <c r="K367" s="58">
        <f t="shared" si="11"/>
        <v>0</v>
      </c>
      <c r="L367" s="57">
        <f>Grundbuch!J365</f>
        <v>0</v>
      </c>
    </row>
    <row r="368" spans="1:12" hidden="1" x14ac:dyDescent="0.2">
      <c r="A368" s="57" t="str">
        <f>IF(Grundbuch!C366&lt;&gt;"",Grundbuch!C366,"")</f>
        <v/>
      </c>
      <c r="B368" s="57" t="str">
        <f>IF(Grundbuch!D366&lt;&gt;"",Grundbuch!D366,"")</f>
        <v/>
      </c>
      <c r="C368" s="57" t="str">
        <f>IF(Grundbuch!E366&lt;&gt;"",Grundbuch!E366,"")</f>
        <v/>
      </c>
      <c r="D368" s="57" t="str">
        <f>IF(Grundbuch!F366&lt;&gt;"",Grundbuch!F366,"")</f>
        <v/>
      </c>
      <c r="E368" s="57" t="str">
        <f>IF(Grundbuch!G366&lt;&gt;"",Grundbuch!G366,"")</f>
        <v/>
      </c>
      <c r="F368" s="58">
        <f>Grundbuch!H366</f>
        <v>0</v>
      </c>
      <c r="G368" s="58">
        <f>Grundbuch!I366</f>
        <v>0</v>
      </c>
      <c r="H368" s="58">
        <f>SUMIF($E$4:$E368,$E368,$F$4:$F368)</f>
        <v>0</v>
      </c>
      <c r="I368" s="58">
        <f>SUMIF($E$4:$E368,$E368,$G$4:$G368)</f>
        <v>0</v>
      </c>
      <c r="J368" s="58">
        <f t="shared" si="10"/>
        <v>0</v>
      </c>
      <c r="K368" s="58">
        <f t="shared" si="11"/>
        <v>0</v>
      </c>
      <c r="L368" s="57">
        <f>Grundbuch!J366</f>
        <v>0</v>
      </c>
    </row>
    <row r="369" spans="1:12" hidden="1" x14ac:dyDescent="0.2">
      <c r="A369" s="57" t="str">
        <f>IF(Grundbuch!C367&lt;&gt;"",Grundbuch!C367,"")</f>
        <v/>
      </c>
      <c r="B369" s="57" t="str">
        <f>IF(Grundbuch!D367&lt;&gt;"",Grundbuch!D367,"")</f>
        <v/>
      </c>
      <c r="C369" s="57" t="str">
        <f>IF(Grundbuch!E367&lt;&gt;"",Grundbuch!E367,"")</f>
        <v/>
      </c>
      <c r="D369" s="57" t="str">
        <f>IF(Grundbuch!F367&lt;&gt;"",Grundbuch!F367,"")</f>
        <v/>
      </c>
      <c r="E369" s="57" t="str">
        <f>IF(Grundbuch!G367&lt;&gt;"",Grundbuch!G367,"")</f>
        <v/>
      </c>
      <c r="F369" s="58">
        <f>Grundbuch!H367</f>
        <v>0</v>
      </c>
      <c r="G369" s="58">
        <f>Grundbuch!I367</f>
        <v>0</v>
      </c>
      <c r="H369" s="58">
        <f>SUMIF($E$4:$E369,$E369,$F$4:$F369)</f>
        <v>0</v>
      </c>
      <c r="I369" s="58">
        <f>SUMIF($E$4:$E369,$E369,$G$4:$G369)</f>
        <v>0</v>
      </c>
      <c r="J369" s="58">
        <f t="shared" si="10"/>
        <v>0</v>
      </c>
      <c r="K369" s="58">
        <f t="shared" si="11"/>
        <v>0</v>
      </c>
      <c r="L369" s="57">
        <f>Grundbuch!J367</f>
        <v>0</v>
      </c>
    </row>
    <row r="370" spans="1:12" hidden="1" x14ac:dyDescent="0.2">
      <c r="A370" s="57" t="str">
        <f>IF(Grundbuch!C368&lt;&gt;"",Grundbuch!C368,"")</f>
        <v/>
      </c>
      <c r="B370" s="57" t="str">
        <f>IF(Grundbuch!D368&lt;&gt;"",Grundbuch!D368,"")</f>
        <v/>
      </c>
      <c r="C370" s="57" t="str">
        <f>IF(Grundbuch!E368&lt;&gt;"",Grundbuch!E368,"")</f>
        <v/>
      </c>
      <c r="D370" s="57" t="str">
        <f>IF(Grundbuch!F368&lt;&gt;"",Grundbuch!F368,"")</f>
        <v/>
      </c>
      <c r="E370" s="57" t="str">
        <f>IF(Grundbuch!G368&lt;&gt;"",Grundbuch!G368,"")</f>
        <v/>
      </c>
      <c r="F370" s="58">
        <f>Grundbuch!H368</f>
        <v>0</v>
      </c>
      <c r="G370" s="58">
        <f>Grundbuch!I368</f>
        <v>0</v>
      </c>
      <c r="H370" s="58">
        <f>SUMIF($E$4:$E370,$E370,$F$4:$F370)</f>
        <v>0</v>
      </c>
      <c r="I370" s="58">
        <f>SUMIF($E$4:$E370,$E370,$G$4:$G370)</f>
        <v>0</v>
      </c>
      <c r="J370" s="58">
        <f t="shared" si="10"/>
        <v>0</v>
      </c>
      <c r="K370" s="58">
        <f t="shared" si="11"/>
        <v>0</v>
      </c>
      <c r="L370" s="57">
        <f>Grundbuch!J368</f>
        <v>0</v>
      </c>
    </row>
    <row r="371" spans="1:12" hidden="1" x14ac:dyDescent="0.2">
      <c r="A371" s="57" t="str">
        <f>IF(Grundbuch!C369&lt;&gt;"",Grundbuch!C369,"")</f>
        <v/>
      </c>
      <c r="B371" s="57" t="str">
        <f>IF(Grundbuch!D369&lt;&gt;"",Grundbuch!D369,"")</f>
        <v/>
      </c>
      <c r="C371" s="57" t="str">
        <f>IF(Grundbuch!E369&lt;&gt;"",Grundbuch!E369,"")</f>
        <v/>
      </c>
      <c r="D371" s="57" t="str">
        <f>IF(Grundbuch!F369&lt;&gt;"",Grundbuch!F369,"")</f>
        <v/>
      </c>
      <c r="E371" s="57" t="str">
        <f>IF(Grundbuch!G369&lt;&gt;"",Grundbuch!G369,"")</f>
        <v/>
      </c>
      <c r="F371" s="58">
        <f>Grundbuch!H369</f>
        <v>0</v>
      </c>
      <c r="G371" s="58">
        <f>Grundbuch!I369</f>
        <v>0</v>
      </c>
      <c r="H371" s="58">
        <f>SUMIF($E$4:$E371,$E371,$F$4:$F371)</f>
        <v>0</v>
      </c>
      <c r="I371" s="58">
        <f>SUMIF($E$4:$E371,$E371,$G$4:$G371)</f>
        <v>0</v>
      </c>
      <c r="J371" s="58">
        <f t="shared" si="10"/>
        <v>0</v>
      </c>
      <c r="K371" s="58">
        <f t="shared" si="11"/>
        <v>0</v>
      </c>
      <c r="L371" s="57">
        <f>Grundbuch!J369</f>
        <v>0</v>
      </c>
    </row>
    <row r="372" spans="1:12" hidden="1" x14ac:dyDescent="0.2">
      <c r="A372" s="57" t="str">
        <f>IF(Grundbuch!C370&lt;&gt;"",Grundbuch!C370,"")</f>
        <v/>
      </c>
      <c r="B372" s="57" t="str">
        <f>IF(Grundbuch!D370&lt;&gt;"",Grundbuch!D370,"")</f>
        <v/>
      </c>
      <c r="C372" s="57" t="str">
        <f>IF(Grundbuch!E370&lt;&gt;"",Grundbuch!E370,"")</f>
        <v/>
      </c>
      <c r="D372" s="57" t="str">
        <f>IF(Grundbuch!F370&lt;&gt;"",Grundbuch!F370,"")</f>
        <v/>
      </c>
      <c r="E372" s="57" t="str">
        <f>IF(Grundbuch!G370&lt;&gt;"",Grundbuch!G370,"")</f>
        <v/>
      </c>
      <c r="F372" s="58">
        <f>Grundbuch!H370</f>
        <v>0</v>
      </c>
      <c r="G372" s="58">
        <f>Grundbuch!I370</f>
        <v>0</v>
      </c>
      <c r="H372" s="58">
        <f>SUMIF($E$4:$E372,$E372,$F$4:$F372)</f>
        <v>0</v>
      </c>
      <c r="I372" s="58">
        <f>SUMIF($E$4:$E372,$E372,$G$4:$G372)</f>
        <v>0</v>
      </c>
      <c r="J372" s="58">
        <f t="shared" si="10"/>
        <v>0</v>
      </c>
      <c r="K372" s="58">
        <f t="shared" si="11"/>
        <v>0</v>
      </c>
      <c r="L372" s="57">
        <f>Grundbuch!J370</f>
        <v>0</v>
      </c>
    </row>
    <row r="373" spans="1:12" hidden="1" x14ac:dyDescent="0.2">
      <c r="A373" s="57" t="str">
        <f>IF(Grundbuch!C371&lt;&gt;"",Grundbuch!C371,"")</f>
        <v/>
      </c>
      <c r="B373" s="57" t="str">
        <f>IF(Grundbuch!D371&lt;&gt;"",Grundbuch!D371,"")</f>
        <v/>
      </c>
      <c r="C373" s="57" t="str">
        <f>IF(Grundbuch!E371&lt;&gt;"",Grundbuch!E371,"")</f>
        <v/>
      </c>
      <c r="D373" s="57" t="str">
        <f>IF(Grundbuch!F371&lt;&gt;"",Grundbuch!F371,"")</f>
        <v/>
      </c>
      <c r="E373" s="57" t="str">
        <f>IF(Grundbuch!G371&lt;&gt;"",Grundbuch!G371,"")</f>
        <v/>
      </c>
      <c r="F373" s="58">
        <f>Grundbuch!H371</f>
        <v>0</v>
      </c>
      <c r="G373" s="58">
        <f>Grundbuch!I371</f>
        <v>0</v>
      </c>
      <c r="H373" s="58">
        <f>SUMIF($E$4:$E373,$E373,$F$4:$F373)</f>
        <v>0</v>
      </c>
      <c r="I373" s="58">
        <f>SUMIF($E$4:$E373,$E373,$G$4:$G373)</f>
        <v>0</v>
      </c>
      <c r="J373" s="58">
        <f t="shared" si="10"/>
        <v>0</v>
      </c>
      <c r="K373" s="58">
        <f t="shared" si="11"/>
        <v>0</v>
      </c>
      <c r="L373" s="57">
        <f>Grundbuch!J371</f>
        <v>0</v>
      </c>
    </row>
    <row r="374" spans="1:12" hidden="1" x14ac:dyDescent="0.2">
      <c r="A374" s="57" t="str">
        <f>IF(Grundbuch!C372&lt;&gt;"",Grundbuch!C372,"")</f>
        <v/>
      </c>
      <c r="B374" s="57" t="str">
        <f>IF(Grundbuch!D372&lt;&gt;"",Grundbuch!D372,"")</f>
        <v/>
      </c>
      <c r="C374" s="57" t="str">
        <f>IF(Grundbuch!E372&lt;&gt;"",Grundbuch!E372,"")</f>
        <v/>
      </c>
      <c r="D374" s="57" t="str">
        <f>IF(Grundbuch!F372&lt;&gt;"",Grundbuch!F372,"")</f>
        <v/>
      </c>
      <c r="E374" s="57" t="str">
        <f>IF(Grundbuch!G372&lt;&gt;"",Grundbuch!G372,"")</f>
        <v/>
      </c>
      <c r="F374" s="58">
        <f>Grundbuch!H372</f>
        <v>0</v>
      </c>
      <c r="G374" s="58">
        <f>Grundbuch!I372</f>
        <v>0</v>
      </c>
      <c r="H374" s="58">
        <f>SUMIF($E$4:$E374,$E374,$F$4:$F374)</f>
        <v>0</v>
      </c>
      <c r="I374" s="58">
        <f>SUMIF($E$4:$E374,$E374,$G$4:$G374)</f>
        <v>0</v>
      </c>
      <c r="J374" s="58">
        <f t="shared" si="10"/>
        <v>0</v>
      </c>
      <c r="K374" s="58">
        <f t="shared" si="11"/>
        <v>0</v>
      </c>
      <c r="L374" s="57">
        <f>Grundbuch!J372</f>
        <v>0</v>
      </c>
    </row>
    <row r="375" spans="1:12" hidden="1" x14ac:dyDescent="0.2">
      <c r="A375" s="57" t="str">
        <f>IF(Grundbuch!C373&lt;&gt;"",Grundbuch!C373,"")</f>
        <v/>
      </c>
      <c r="B375" s="57" t="str">
        <f>IF(Grundbuch!D373&lt;&gt;"",Grundbuch!D373,"")</f>
        <v/>
      </c>
      <c r="C375" s="57" t="str">
        <f>IF(Grundbuch!E373&lt;&gt;"",Grundbuch!E373,"")</f>
        <v/>
      </c>
      <c r="D375" s="57" t="str">
        <f>IF(Grundbuch!F373&lt;&gt;"",Grundbuch!F373,"")</f>
        <v/>
      </c>
      <c r="E375" s="57" t="str">
        <f>IF(Grundbuch!G373&lt;&gt;"",Grundbuch!G373,"")</f>
        <v/>
      </c>
      <c r="F375" s="58">
        <f>Grundbuch!H373</f>
        <v>0</v>
      </c>
      <c r="G375" s="58">
        <f>Grundbuch!I373</f>
        <v>0</v>
      </c>
      <c r="H375" s="58">
        <f>SUMIF($E$4:$E375,$E375,$F$4:$F375)</f>
        <v>0</v>
      </c>
      <c r="I375" s="58">
        <f>SUMIF($E$4:$E375,$E375,$G$4:$G375)</f>
        <v>0</v>
      </c>
      <c r="J375" s="58">
        <f t="shared" si="10"/>
        <v>0</v>
      </c>
      <c r="K375" s="58">
        <f t="shared" si="11"/>
        <v>0</v>
      </c>
      <c r="L375" s="57">
        <f>Grundbuch!J373</f>
        <v>0</v>
      </c>
    </row>
    <row r="376" spans="1:12" hidden="1" x14ac:dyDescent="0.2">
      <c r="A376" s="57" t="str">
        <f>IF(Grundbuch!C374&lt;&gt;"",Grundbuch!C374,"")</f>
        <v/>
      </c>
      <c r="B376" s="57" t="str">
        <f>IF(Grundbuch!D374&lt;&gt;"",Grundbuch!D374,"")</f>
        <v/>
      </c>
      <c r="C376" s="57" t="str">
        <f>IF(Grundbuch!E374&lt;&gt;"",Grundbuch!E374,"")</f>
        <v/>
      </c>
      <c r="D376" s="57" t="str">
        <f>IF(Grundbuch!F374&lt;&gt;"",Grundbuch!F374,"")</f>
        <v/>
      </c>
      <c r="E376" s="57" t="str">
        <f>IF(Grundbuch!G374&lt;&gt;"",Grundbuch!G374,"")</f>
        <v/>
      </c>
      <c r="F376" s="58">
        <f>Grundbuch!H374</f>
        <v>0</v>
      </c>
      <c r="G376" s="58">
        <f>Grundbuch!I374</f>
        <v>0</v>
      </c>
      <c r="H376" s="58">
        <f>SUMIF($E$4:$E376,$E376,$F$4:$F376)</f>
        <v>0</v>
      </c>
      <c r="I376" s="58">
        <f>SUMIF($E$4:$E376,$E376,$G$4:$G376)</f>
        <v>0</v>
      </c>
      <c r="J376" s="58">
        <f t="shared" si="10"/>
        <v>0</v>
      </c>
      <c r="K376" s="58">
        <f t="shared" si="11"/>
        <v>0</v>
      </c>
      <c r="L376" s="57">
        <f>Grundbuch!J374</f>
        <v>0</v>
      </c>
    </row>
    <row r="377" spans="1:12" hidden="1" x14ac:dyDescent="0.2">
      <c r="A377" s="57" t="str">
        <f>IF(Grundbuch!C375&lt;&gt;"",Grundbuch!C375,"")</f>
        <v/>
      </c>
      <c r="B377" s="57" t="str">
        <f>IF(Grundbuch!D375&lt;&gt;"",Grundbuch!D375,"")</f>
        <v/>
      </c>
      <c r="C377" s="57" t="str">
        <f>IF(Grundbuch!E375&lt;&gt;"",Grundbuch!E375,"")</f>
        <v/>
      </c>
      <c r="D377" s="57" t="str">
        <f>IF(Grundbuch!F375&lt;&gt;"",Grundbuch!F375,"")</f>
        <v/>
      </c>
      <c r="E377" s="57" t="str">
        <f>IF(Grundbuch!G375&lt;&gt;"",Grundbuch!G375,"")</f>
        <v/>
      </c>
      <c r="F377" s="58">
        <f>Grundbuch!H375</f>
        <v>0</v>
      </c>
      <c r="G377" s="58">
        <f>Grundbuch!I375</f>
        <v>0</v>
      </c>
      <c r="H377" s="58">
        <f>SUMIF($E$4:$E377,$E377,$F$4:$F377)</f>
        <v>0</v>
      </c>
      <c r="I377" s="58">
        <f>SUMIF($E$4:$E377,$E377,$G$4:$G377)</f>
        <v>0</v>
      </c>
      <c r="J377" s="58">
        <f t="shared" si="10"/>
        <v>0</v>
      </c>
      <c r="K377" s="58">
        <f t="shared" si="11"/>
        <v>0</v>
      </c>
      <c r="L377" s="57">
        <f>Grundbuch!J375</f>
        <v>0</v>
      </c>
    </row>
    <row r="378" spans="1:12" hidden="1" x14ac:dyDescent="0.2">
      <c r="A378" s="57" t="str">
        <f>IF(Grundbuch!C376&lt;&gt;"",Grundbuch!C376,"")</f>
        <v/>
      </c>
      <c r="B378" s="57" t="str">
        <f>IF(Grundbuch!D376&lt;&gt;"",Grundbuch!D376,"")</f>
        <v/>
      </c>
      <c r="C378" s="57" t="str">
        <f>IF(Grundbuch!E376&lt;&gt;"",Grundbuch!E376,"")</f>
        <v/>
      </c>
      <c r="D378" s="57" t="str">
        <f>IF(Grundbuch!F376&lt;&gt;"",Grundbuch!F376,"")</f>
        <v/>
      </c>
      <c r="E378" s="57" t="str">
        <f>IF(Grundbuch!G376&lt;&gt;"",Grundbuch!G376,"")</f>
        <v/>
      </c>
      <c r="F378" s="58">
        <f>Grundbuch!H376</f>
        <v>0</v>
      </c>
      <c r="G378" s="58">
        <f>Grundbuch!I376</f>
        <v>0</v>
      </c>
      <c r="H378" s="58">
        <f>SUMIF($E$4:$E378,$E378,$F$4:$F378)</f>
        <v>0</v>
      </c>
      <c r="I378" s="58">
        <f>SUMIF($E$4:$E378,$E378,$G$4:$G378)</f>
        <v>0</v>
      </c>
      <c r="J378" s="58">
        <f t="shared" si="10"/>
        <v>0</v>
      </c>
      <c r="K378" s="58">
        <f t="shared" si="11"/>
        <v>0</v>
      </c>
      <c r="L378" s="57">
        <f>Grundbuch!J376</f>
        <v>0</v>
      </c>
    </row>
    <row r="379" spans="1:12" hidden="1" x14ac:dyDescent="0.2">
      <c r="A379" s="57" t="str">
        <f>IF(Grundbuch!C377&lt;&gt;"",Grundbuch!C377,"")</f>
        <v/>
      </c>
      <c r="B379" s="57" t="str">
        <f>IF(Grundbuch!D377&lt;&gt;"",Grundbuch!D377,"")</f>
        <v/>
      </c>
      <c r="C379" s="57" t="str">
        <f>IF(Grundbuch!E377&lt;&gt;"",Grundbuch!E377,"")</f>
        <v/>
      </c>
      <c r="D379" s="57" t="str">
        <f>IF(Grundbuch!F377&lt;&gt;"",Grundbuch!F377,"")</f>
        <v/>
      </c>
      <c r="E379" s="57" t="str">
        <f>IF(Grundbuch!G377&lt;&gt;"",Grundbuch!G377,"")</f>
        <v/>
      </c>
      <c r="F379" s="58">
        <f>Grundbuch!H377</f>
        <v>0</v>
      </c>
      <c r="G379" s="58">
        <f>Grundbuch!I377</f>
        <v>0</v>
      </c>
      <c r="H379" s="58">
        <f>SUMIF($E$4:$E379,$E379,$F$4:$F379)</f>
        <v>0</v>
      </c>
      <c r="I379" s="58">
        <f>SUMIF($E$4:$E379,$E379,$G$4:$G379)</f>
        <v>0</v>
      </c>
      <c r="J379" s="58">
        <f t="shared" si="10"/>
        <v>0</v>
      </c>
      <c r="K379" s="58">
        <f t="shared" si="11"/>
        <v>0</v>
      </c>
      <c r="L379" s="57">
        <f>Grundbuch!J377</f>
        <v>0</v>
      </c>
    </row>
    <row r="380" spans="1:12" hidden="1" x14ac:dyDescent="0.2">
      <c r="A380" s="57" t="str">
        <f>IF(Grundbuch!C378&lt;&gt;"",Grundbuch!C378,"")</f>
        <v/>
      </c>
      <c r="B380" s="57" t="str">
        <f>IF(Grundbuch!D378&lt;&gt;"",Grundbuch!D378,"")</f>
        <v/>
      </c>
      <c r="C380" s="57" t="str">
        <f>IF(Grundbuch!E378&lt;&gt;"",Grundbuch!E378,"")</f>
        <v/>
      </c>
      <c r="D380" s="57" t="str">
        <f>IF(Grundbuch!F378&lt;&gt;"",Grundbuch!F378,"")</f>
        <v/>
      </c>
      <c r="E380" s="57" t="str">
        <f>IF(Grundbuch!G378&lt;&gt;"",Grundbuch!G378,"")</f>
        <v/>
      </c>
      <c r="F380" s="58">
        <f>Grundbuch!H378</f>
        <v>0</v>
      </c>
      <c r="G380" s="58">
        <f>Grundbuch!I378</f>
        <v>0</v>
      </c>
      <c r="H380" s="58">
        <f>SUMIF($E$4:$E380,$E380,$F$4:$F380)</f>
        <v>0</v>
      </c>
      <c r="I380" s="58">
        <f>SUMIF($E$4:$E380,$E380,$G$4:$G380)</f>
        <v>0</v>
      </c>
      <c r="J380" s="58">
        <f t="shared" si="10"/>
        <v>0</v>
      </c>
      <c r="K380" s="58">
        <f t="shared" si="11"/>
        <v>0</v>
      </c>
      <c r="L380" s="57">
        <f>Grundbuch!J378</f>
        <v>0</v>
      </c>
    </row>
    <row r="381" spans="1:12" hidden="1" x14ac:dyDescent="0.2">
      <c r="A381" s="57" t="str">
        <f>IF(Grundbuch!C379&lt;&gt;"",Grundbuch!C379,"")</f>
        <v/>
      </c>
      <c r="B381" s="57" t="str">
        <f>IF(Grundbuch!D379&lt;&gt;"",Grundbuch!D379,"")</f>
        <v/>
      </c>
      <c r="C381" s="57" t="str">
        <f>IF(Grundbuch!E379&lt;&gt;"",Grundbuch!E379,"")</f>
        <v/>
      </c>
      <c r="D381" s="57" t="str">
        <f>IF(Grundbuch!F379&lt;&gt;"",Grundbuch!F379,"")</f>
        <v/>
      </c>
      <c r="E381" s="57" t="str">
        <f>IF(Grundbuch!G379&lt;&gt;"",Grundbuch!G379,"")</f>
        <v/>
      </c>
      <c r="F381" s="58">
        <f>Grundbuch!H379</f>
        <v>0</v>
      </c>
      <c r="G381" s="58">
        <f>Grundbuch!I379</f>
        <v>0</v>
      </c>
      <c r="H381" s="58">
        <f>SUMIF($E$4:$E381,$E381,$F$4:$F381)</f>
        <v>0</v>
      </c>
      <c r="I381" s="58">
        <f>SUMIF($E$4:$E381,$E381,$G$4:$G381)</f>
        <v>0</v>
      </c>
      <c r="J381" s="58">
        <f t="shared" si="10"/>
        <v>0</v>
      </c>
      <c r="K381" s="58">
        <f t="shared" si="11"/>
        <v>0</v>
      </c>
      <c r="L381" s="57">
        <f>Grundbuch!J379</f>
        <v>0</v>
      </c>
    </row>
    <row r="382" spans="1:12" hidden="1" x14ac:dyDescent="0.2">
      <c r="A382" s="57" t="str">
        <f>IF(Grundbuch!C380&lt;&gt;"",Grundbuch!C380,"")</f>
        <v/>
      </c>
      <c r="B382" s="57" t="str">
        <f>IF(Grundbuch!D380&lt;&gt;"",Grundbuch!D380,"")</f>
        <v/>
      </c>
      <c r="C382" s="57" t="str">
        <f>IF(Grundbuch!E380&lt;&gt;"",Grundbuch!E380,"")</f>
        <v/>
      </c>
      <c r="D382" s="57" t="str">
        <f>IF(Grundbuch!F380&lt;&gt;"",Grundbuch!F380,"")</f>
        <v/>
      </c>
      <c r="E382" s="57" t="str">
        <f>IF(Grundbuch!G380&lt;&gt;"",Grundbuch!G380,"")</f>
        <v/>
      </c>
      <c r="F382" s="58">
        <f>Grundbuch!H380</f>
        <v>0</v>
      </c>
      <c r="G382" s="58">
        <f>Grundbuch!I380</f>
        <v>0</v>
      </c>
      <c r="H382" s="58">
        <f>SUMIF($E$4:$E382,$E382,$F$4:$F382)</f>
        <v>0</v>
      </c>
      <c r="I382" s="58">
        <f>SUMIF($E$4:$E382,$E382,$G$4:$G382)</f>
        <v>0</v>
      </c>
      <c r="J382" s="58">
        <f t="shared" si="10"/>
        <v>0</v>
      </c>
      <c r="K382" s="58">
        <f t="shared" si="11"/>
        <v>0</v>
      </c>
      <c r="L382" s="57">
        <f>Grundbuch!J380</f>
        <v>0</v>
      </c>
    </row>
    <row r="383" spans="1:12" hidden="1" x14ac:dyDescent="0.2">
      <c r="A383" s="57" t="str">
        <f>IF(Grundbuch!C381&lt;&gt;"",Grundbuch!C381,"")</f>
        <v/>
      </c>
      <c r="B383" s="57" t="str">
        <f>IF(Grundbuch!D381&lt;&gt;"",Grundbuch!D381,"")</f>
        <v/>
      </c>
      <c r="C383" s="57" t="str">
        <f>IF(Grundbuch!E381&lt;&gt;"",Grundbuch!E381,"")</f>
        <v/>
      </c>
      <c r="D383" s="57" t="str">
        <f>IF(Grundbuch!F381&lt;&gt;"",Grundbuch!F381,"")</f>
        <v/>
      </c>
      <c r="E383" s="57" t="str">
        <f>IF(Grundbuch!G381&lt;&gt;"",Grundbuch!G381,"")</f>
        <v/>
      </c>
      <c r="F383" s="58">
        <f>Grundbuch!H381</f>
        <v>0</v>
      </c>
      <c r="G383" s="58">
        <f>Grundbuch!I381</f>
        <v>0</v>
      </c>
      <c r="H383" s="58">
        <f>SUMIF($E$4:$E383,$E383,$F$4:$F383)</f>
        <v>0</v>
      </c>
      <c r="I383" s="58">
        <f>SUMIF($E$4:$E383,$E383,$G$4:$G383)</f>
        <v>0</v>
      </c>
      <c r="J383" s="58">
        <f t="shared" si="10"/>
        <v>0</v>
      </c>
      <c r="K383" s="58">
        <f t="shared" si="11"/>
        <v>0</v>
      </c>
      <c r="L383" s="57">
        <f>Grundbuch!J381</f>
        <v>0</v>
      </c>
    </row>
    <row r="384" spans="1:12" hidden="1" x14ac:dyDescent="0.2">
      <c r="A384" s="57" t="str">
        <f>IF(Grundbuch!C382&lt;&gt;"",Grundbuch!C382,"")</f>
        <v/>
      </c>
      <c r="B384" s="57" t="str">
        <f>IF(Grundbuch!D382&lt;&gt;"",Grundbuch!D382,"")</f>
        <v/>
      </c>
      <c r="C384" s="57" t="str">
        <f>IF(Grundbuch!E382&lt;&gt;"",Grundbuch!E382,"")</f>
        <v/>
      </c>
      <c r="D384" s="57" t="str">
        <f>IF(Grundbuch!F382&lt;&gt;"",Grundbuch!F382,"")</f>
        <v/>
      </c>
      <c r="E384" s="57" t="str">
        <f>IF(Grundbuch!G382&lt;&gt;"",Grundbuch!G382,"")</f>
        <v/>
      </c>
      <c r="F384" s="58">
        <f>Grundbuch!H382</f>
        <v>0</v>
      </c>
      <c r="G384" s="58">
        <f>Grundbuch!I382</f>
        <v>0</v>
      </c>
      <c r="H384" s="58">
        <f>SUMIF($E$4:$E384,$E384,$F$4:$F384)</f>
        <v>0</v>
      </c>
      <c r="I384" s="58">
        <f>SUMIF($E$4:$E384,$E384,$G$4:$G384)</f>
        <v>0</v>
      </c>
      <c r="J384" s="58">
        <f t="shared" si="10"/>
        <v>0</v>
      </c>
      <c r="K384" s="58">
        <f t="shared" si="11"/>
        <v>0</v>
      </c>
      <c r="L384" s="57">
        <f>Grundbuch!J382</f>
        <v>0</v>
      </c>
    </row>
    <row r="385" spans="1:12" hidden="1" x14ac:dyDescent="0.2">
      <c r="A385" s="57" t="str">
        <f>IF(Grundbuch!C383&lt;&gt;"",Grundbuch!C383,"")</f>
        <v/>
      </c>
      <c r="B385" s="57" t="str">
        <f>IF(Grundbuch!D383&lt;&gt;"",Grundbuch!D383,"")</f>
        <v/>
      </c>
      <c r="C385" s="57" t="str">
        <f>IF(Grundbuch!E383&lt;&gt;"",Grundbuch!E383,"")</f>
        <v/>
      </c>
      <c r="D385" s="57" t="str">
        <f>IF(Grundbuch!F383&lt;&gt;"",Grundbuch!F383,"")</f>
        <v/>
      </c>
      <c r="E385" s="57" t="str">
        <f>IF(Grundbuch!G383&lt;&gt;"",Grundbuch!G383,"")</f>
        <v/>
      </c>
      <c r="F385" s="58">
        <f>Grundbuch!H383</f>
        <v>0</v>
      </c>
      <c r="G385" s="58">
        <f>Grundbuch!I383</f>
        <v>0</v>
      </c>
      <c r="H385" s="58">
        <f>SUMIF($E$4:$E385,$E385,$F$4:$F385)</f>
        <v>0</v>
      </c>
      <c r="I385" s="58">
        <f>SUMIF($E$4:$E385,$E385,$G$4:$G385)</f>
        <v>0</v>
      </c>
      <c r="J385" s="58">
        <f t="shared" si="10"/>
        <v>0</v>
      </c>
      <c r="K385" s="58">
        <f t="shared" si="11"/>
        <v>0</v>
      </c>
      <c r="L385" s="57">
        <f>Grundbuch!J383</f>
        <v>0</v>
      </c>
    </row>
    <row r="386" spans="1:12" hidden="1" x14ac:dyDescent="0.2">
      <c r="A386" s="57" t="str">
        <f>IF(Grundbuch!C384&lt;&gt;"",Grundbuch!C384,"")</f>
        <v/>
      </c>
      <c r="B386" s="57" t="str">
        <f>IF(Grundbuch!D384&lt;&gt;"",Grundbuch!D384,"")</f>
        <v/>
      </c>
      <c r="C386" s="57" t="str">
        <f>IF(Grundbuch!E384&lt;&gt;"",Grundbuch!E384,"")</f>
        <v/>
      </c>
      <c r="D386" s="57" t="str">
        <f>IF(Grundbuch!F384&lt;&gt;"",Grundbuch!F384,"")</f>
        <v/>
      </c>
      <c r="E386" s="57" t="str">
        <f>IF(Grundbuch!G384&lt;&gt;"",Grundbuch!G384,"")</f>
        <v/>
      </c>
      <c r="F386" s="58">
        <f>Grundbuch!H384</f>
        <v>0</v>
      </c>
      <c r="G386" s="58">
        <f>Grundbuch!I384</f>
        <v>0</v>
      </c>
      <c r="H386" s="58">
        <f>SUMIF($E$4:$E386,$E386,$F$4:$F386)</f>
        <v>0</v>
      </c>
      <c r="I386" s="58">
        <f>SUMIF($E$4:$E386,$E386,$G$4:$G386)</f>
        <v>0</v>
      </c>
      <c r="J386" s="58">
        <f t="shared" si="10"/>
        <v>0</v>
      </c>
      <c r="K386" s="58">
        <f t="shared" si="11"/>
        <v>0</v>
      </c>
      <c r="L386" s="57">
        <f>Grundbuch!J384</f>
        <v>0</v>
      </c>
    </row>
    <row r="387" spans="1:12" hidden="1" x14ac:dyDescent="0.2">
      <c r="A387" s="57" t="str">
        <f>IF(Grundbuch!C385&lt;&gt;"",Grundbuch!C385,"")</f>
        <v/>
      </c>
      <c r="B387" s="57" t="str">
        <f>IF(Grundbuch!D385&lt;&gt;"",Grundbuch!D385,"")</f>
        <v/>
      </c>
      <c r="C387" s="57" t="str">
        <f>IF(Grundbuch!E385&lt;&gt;"",Grundbuch!E385,"")</f>
        <v/>
      </c>
      <c r="D387" s="57" t="str">
        <f>IF(Grundbuch!F385&lt;&gt;"",Grundbuch!F385,"")</f>
        <v/>
      </c>
      <c r="E387" s="57" t="str">
        <f>IF(Grundbuch!G385&lt;&gt;"",Grundbuch!G385,"")</f>
        <v/>
      </c>
      <c r="F387" s="58">
        <f>Grundbuch!H385</f>
        <v>0</v>
      </c>
      <c r="G387" s="58">
        <f>Grundbuch!I385</f>
        <v>0</v>
      </c>
      <c r="H387" s="58">
        <f>SUMIF($E$4:$E387,$E387,$F$4:$F387)</f>
        <v>0</v>
      </c>
      <c r="I387" s="58">
        <f>SUMIF($E$4:$E387,$E387,$G$4:$G387)</f>
        <v>0</v>
      </c>
      <c r="J387" s="58">
        <f t="shared" si="10"/>
        <v>0</v>
      </c>
      <c r="K387" s="58">
        <f t="shared" si="11"/>
        <v>0</v>
      </c>
      <c r="L387" s="57">
        <f>Grundbuch!J385</f>
        <v>0</v>
      </c>
    </row>
    <row r="388" spans="1:12" hidden="1" x14ac:dyDescent="0.2">
      <c r="A388" s="57" t="str">
        <f>IF(Grundbuch!C386&lt;&gt;"",Grundbuch!C386,"")</f>
        <v/>
      </c>
      <c r="B388" s="57" t="str">
        <f>IF(Grundbuch!D386&lt;&gt;"",Grundbuch!D386,"")</f>
        <v/>
      </c>
      <c r="C388" s="57" t="str">
        <f>IF(Grundbuch!E386&lt;&gt;"",Grundbuch!E386,"")</f>
        <v/>
      </c>
      <c r="D388" s="57" t="str">
        <f>IF(Grundbuch!F386&lt;&gt;"",Grundbuch!F386,"")</f>
        <v/>
      </c>
      <c r="E388" s="57" t="str">
        <f>IF(Grundbuch!G386&lt;&gt;"",Grundbuch!G386,"")</f>
        <v/>
      </c>
      <c r="F388" s="58">
        <f>Grundbuch!H386</f>
        <v>0</v>
      </c>
      <c r="G388" s="58">
        <f>Grundbuch!I386</f>
        <v>0</v>
      </c>
      <c r="H388" s="58">
        <f>SUMIF($E$4:$E388,$E388,$F$4:$F388)</f>
        <v>0</v>
      </c>
      <c r="I388" s="58">
        <f>SUMIF($E$4:$E388,$E388,$G$4:$G388)</f>
        <v>0</v>
      </c>
      <c r="J388" s="58">
        <f t="shared" si="10"/>
        <v>0</v>
      </c>
      <c r="K388" s="58">
        <f t="shared" si="11"/>
        <v>0</v>
      </c>
      <c r="L388" s="57">
        <f>Grundbuch!J386</f>
        <v>0</v>
      </c>
    </row>
    <row r="389" spans="1:12" hidden="1" x14ac:dyDescent="0.2">
      <c r="A389" s="57" t="str">
        <f>IF(Grundbuch!C387&lt;&gt;"",Grundbuch!C387,"")</f>
        <v/>
      </c>
      <c r="B389" s="57" t="str">
        <f>IF(Grundbuch!D387&lt;&gt;"",Grundbuch!D387,"")</f>
        <v/>
      </c>
      <c r="C389" s="57" t="str">
        <f>IF(Grundbuch!E387&lt;&gt;"",Grundbuch!E387,"")</f>
        <v/>
      </c>
      <c r="D389" s="57" t="str">
        <f>IF(Grundbuch!F387&lt;&gt;"",Grundbuch!F387,"")</f>
        <v/>
      </c>
      <c r="E389" s="57" t="str">
        <f>IF(Grundbuch!G387&lt;&gt;"",Grundbuch!G387,"")</f>
        <v/>
      </c>
      <c r="F389" s="58">
        <f>Grundbuch!H387</f>
        <v>0</v>
      </c>
      <c r="G389" s="58">
        <f>Grundbuch!I387</f>
        <v>0</v>
      </c>
      <c r="H389" s="58">
        <f>SUMIF($E$4:$E389,$E389,$F$4:$F389)</f>
        <v>0</v>
      </c>
      <c r="I389" s="58">
        <f>SUMIF($E$4:$E389,$E389,$G$4:$G389)</f>
        <v>0</v>
      </c>
      <c r="J389" s="58">
        <f t="shared" si="10"/>
        <v>0</v>
      </c>
      <c r="K389" s="58">
        <f t="shared" si="11"/>
        <v>0</v>
      </c>
      <c r="L389" s="57">
        <f>Grundbuch!J387</f>
        <v>0</v>
      </c>
    </row>
    <row r="390" spans="1:12" hidden="1" x14ac:dyDescent="0.2">
      <c r="A390" s="57" t="str">
        <f>IF(Grundbuch!C388&lt;&gt;"",Grundbuch!C388,"")</f>
        <v/>
      </c>
      <c r="B390" s="57" t="str">
        <f>IF(Grundbuch!D388&lt;&gt;"",Grundbuch!D388,"")</f>
        <v/>
      </c>
      <c r="C390" s="57" t="str">
        <f>IF(Grundbuch!E388&lt;&gt;"",Grundbuch!E388,"")</f>
        <v/>
      </c>
      <c r="D390" s="57" t="str">
        <f>IF(Grundbuch!F388&lt;&gt;"",Grundbuch!F388,"")</f>
        <v/>
      </c>
      <c r="E390" s="57" t="str">
        <f>IF(Grundbuch!G388&lt;&gt;"",Grundbuch!G388,"")</f>
        <v/>
      </c>
      <c r="F390" s="58">
        <f>Grundbuch!H388</f>
        <v>0</v>
      </c>
      <c r="G390" s="58">
        <f>Grundbuch!I388</f>
        <v>0</v>
      </c>
      <c r="H390" s="58">
        <f>SUMIF($E$4:$E390,$E390,$F$4:$F390)</f>
        <v>0</v>
      </c>
      <c r="I390" s="58">
        <f>SUMIF($E$4:$E390,$E390,$G$4:$G390)</f>
        <v>0</v>
      </c>
      <c r="J390" s="58">
        <f t="shared" ref="J390:J453" si="12">IF(I390&gt;H390,I390-H390,0)</f>
        <v>0</v>
      </c>
      <c r="K390" s="58">
        <f t="shared" ref="K390:K453" si="13">IF(H390&gt;I390,H390-I390,0)</f>
        <v>0</v>
      </c>
      <c r="L390" s="57">
        <f>Grundbuch!J388</f>
        <v>0</v>
      </c>
    </row>
    <row r="391" spans="1:12" hidden="1" x14ac:dyDescent="0.2">
      <c r="A391" s="57" t="str">
        <f>IF(Grundbuch!C389&lt;&gt;"",Grundbuch!C389,"")</f>
        <v/>
      </c>
      <c r="B391" s="57" t="str">
        <f>IF(Grundbuch!D389&lt;&gt;"",Grundbuch!D389,"")</f>
        <v/>
      </c>
      <c r="C391" s="57" t="str">
        <f>IF(Grundbuch!E389&lt;&gt;"",Grundbuch!E389,"")</f>
        <v/>
      </c>
      <c r="D391" s="57" t="str">
        <f>IF(Grundbuch!F389&lt;&gt;"",Grundbuch!F389,"")</f>
        <v/>
      </c>
      <c r="E391" s="57" t="str">
        <f>IF(Grundbuch!G389&lt;&gt;"",Grundbuch!G389,"")</f>
        <v/>
      </c>
      <c r="F391" s="58">
        <f>Grundbuch!H389</f>
        <v>0</v>
      </c>
      <c r="G391" s="58">
        <f>Grundbuch!I389</f>
        <v>0</v>
      </c>
      <c r="H391" s="58">
        <f>SUMIF($E$4:$E391,$E391,$F$4:$F391)</f>
        <v>0</v>
      </c>
      <c r="I391" s="58">
        <f>SUMIF($E$4:$E391,$E391,$G$4:$G391)</f>
        <v>0</v>
      </c>
      <c r="J391" s="58">
        <f t="shared" si="12"/>
        <v>0</v>
      </c>
      <c r="K391" s="58">
        <f t="shared" si="13"/>
        <v>0</v>
      </c>
      <c r="L391" s="57">
        <f>Grundbuch!J389</f>
        <v>0</v>
      </c>
    </row>
    <row r="392" spans="1:12" hidden="1" x14ac:dyDescent="0.2">
      <c r="A392" s="57" t="str">
        <f>IF(Grundbuch!C390&lt;&gt;"",Grundbuch!C390,"")</f>
        <v/>
      </c>
      <c r="B392" s="57" t="str">
        <f>IF(Grundbuch!D390&lt;&gt;"",Grundbuch!D390,"")</f>
        <v/>
      </c>
      <c r="C392" s="57" t="str">
        <f>IF(Grundbuch!E390&lt;&gt;"",Grundbuch!E390,"")</f>
        <v/>
      </c>
      <c r="D392" s="57" t="str">
        <f>IF(Grundbuch!F390&lt;&gt;"",Grundbuch!F390,"")</f>
        <v/>
      </c>
      <c r="E392" s="57" t="str">
        <f>IF(Grundbuch!G390&lt;&gt;"",Grundbuch!G390,"")</f>
        <v/>
      </c>
      <c r="F392" s="58">
        <f>Grundbuch!H390</f>
        <v>0</v>
      </c>
      <c r="G392" s="58">
        <f>Grundbuch!I390</f>
        <v>0</v>
      </c>
      <c r="H392" s="58">
        <f>SUMIF($E$4:$E392,$E392,$F$4:$F392)</f>
        <v>0</v>
      </c>
      <c r="I392" s="58">
        <f>SUMIF($E$4:$E392,$E392,$G$4:$G392)</f>
        <v>0</v>
      </c>
      <c r="J392" s="58">
        <f t="shared" si="12"/>
        <v>0</v>
      </c>
      <c r="K392" s="58">
        <f t="shared" si="13"/>
        <v>0</v>
      </c>
      <c r="L392" s="57">
        <f>Grundbuch!J390</f>
        <v>0</v>
      </c>
    </row>
    <row r="393" spans="1:12" hidden="1" x14ac:dyDescent="0.2">
      <c r="A393" s="57" t="str">
        <f>IF(Grundbuch!C391&lt;&gt;"",Grundbuch!C391,"")</f>
        <v/>
      </c>
      <c r="B393" s="57" t="str">
        <f>IF(Grundbuch!D391&lt;&gt;"",Grundbuch!D391,"")</f>
        <v/>
      </c>
      <c r="C393" s="57" t="str">
        <f>IF(Grundbuch!E391&lt;&gt;"",Grundbuch!E391,"")</f>
        <v/>
      </c>
      <c r="D393" s="57" t="str">
        <f>IF(Grundbuch!F391&lt;&gt;"",Grundbuch!F391,"")</f>
        <v/>
      </c>
      <c r="E393" s="57" t="str">
        <f>IF(Grundbuch!G391&lt;&gt;"",Grundbuch!G391,"")</f>
        <v/>
      </c>
      <c r="F393" s="58">
        <f>Grundbuch!H391</f>
        <v>0</v>
      </c>
      <c r="G393" s="58">
        <f>Grundbuch!I391</f>
        <v>0</v>
      </c>
      <c r="H393" s="58">
        <f>SUMIF($E$4:$E393,$E393,$F$4:$F393)</f>
        <v>0</v>
      </c>
      <c r="I393" s="58">
        <f>SUMIF($E$4:$E393,$E393,$G$4:$G393)</f>
        <v>0</v>
      </c>
      <c r="J393" s="58">
        <f t="shared" si="12"/>
        <v>0</v>
      </c>
      <c r="K393" s="58">
        <f t="shared" si="13"/>
        <v>0</v>
      </c>
      <c r="L393" s="57">
        <f>Grundbuch!J391</f>
        <v>0</v>
      </c>
    </row>
    <row r="394" spans="1:12" hidden="1" x14ac:dyDescent="0.2">
      <c r="A394" s="57" t="str">
        <f>IF(Grundbuch!C392&lt;&gt;"",Grundbuch!C392,"")</f>
        <v/>
      </c>
      <c r="B394" s="57" t="str">
        <f>IF(Grundbuch!D392&lt;&gt;"",Grundbuch!D392,"")</f>
        <v/>
      </c>
      <c r="C394" s="57" t="str">
        <f>IF(Grundbuch!E392&lt;&gt;"",Grundbuch!E392,"")</f>
        <v/>
      </c>
      <c r="D394" s="57" t="str">
        <f>IF(Grundbuch!F392&lt;&gt;"",Grundbuch!F392,"")</f>
        <v/>
      </c>
      <c r="E394" s="57" t="str">
        <f>IF(Grundbuch!G392&lt;&gt;"",Grundbuch!G392,"")</f>
        <v/>
      </c>
      <c r="F394" s="58">
        <f>Grundbuch!H392</f>
        <v>0</v>
      </c>
      <c r="G394" s="58">
        <f>Grundbuch!I392</f>
        <v>0</v>
      </c>
      <c r="H394" s="58">
        <f>SUMIF($E$4:$E394,$E394,$F$4:$F394)</f>
        <v>0</v>
      </c>
      <c r="I394" s="58">
        <f>SUMIF($E$4:$E394,$E394,$G$4:$G394)</f>
        <v>0</v>
      </c>
      <c r="J394" s="58">
        <f t="shared" si="12"/>
        <v>0</v>
      </c>
      <c r="K394" s="58">
        <f t="shared" si="13"/>
        <v>0</v>
      </c>
      <c r="L394" s="57">
        <f>Grundbuch!J392</f>
        <v>0</v>
      </c>
    </row>
    <row r="395" spans="1:12" hidden="1" x14ac:dyDescent="0.2">
      <c r="A395" s="57" t="str">
        <f>IF(Grundbuch!C393&lt;&gt;"",Grundbuch!C393,"")</f>
        <v/>
      </c>
      <c r="B395" s="57" t="str">
        <f>IF(Grundbuch!D393&lt;&gt;"",Grundbuch!D393,"")</f>
        <v/>
      </c>
      <c r="C395" s="57" t="str">
        <f>IF(Grundbuch!E393&lt;&gt;"",Grundbuch!E393,"")</f>
        <v/>
      </c>
      <c r="D395" s="57" t="str">
        <f>IF(Grundbuch!F393&lt;&gt;"",Grundbuch!F393,"")</f>
        <v/>
      </c>
      <c r="E395" s="57" t="str">
        <f>IF(Grundbuch!G393&lt;&gt;"",Grundbuch!G393,"")</f>
        <v/>
      </c>
      <c r="F395" s="58">
        <f>Grundbuch!H393</f>
        <v>0</v>
      </c>
      <c r="G395" s="58">
        <f>Grundbuch!I393</f>
        <v>0</v>
      </c>
      <c r="H395" s="58">
        <f>SUMIF($E$4:$E395,$E395,$F$4:$F395)</f>
        <v>0</v>
      </c>
      <c r="I395" s="58">
        <f>SUMIF($E$4:$E395,$E395,$G$4:$G395)</f>
        <v>0</v>
      </c>
      <c r="J395" s="58">
        <f t="shared" si="12"/>
        <v>0</v>
      </c>
      <c r="K395" s="58">
        <f t="shared" si="13"/>
        <v>0</v>
      </c>
      <c r="L395" s="57">
        <f>Grundbuch!J393</f>
        <v>0</v>
      </c>
    </row>
    <row r="396" spans="1:12" hidden="1" x14ac:dyDescent="0.2">
      <c r="A396" s="57" t="str">
        <f>IF(Grundbuch!C394&lt;&gt;"",Grundbuch!C394,"")</f>
        <v/>
      </c>
      <c r="B396" s="57" t="str">
        <f>IF(Grundbuch!D394&lt;&gt;"",Grundbuch!D394,"")</f>
        <v/>
      </c>
      <c r="C396" s="57" t="str">
        <f>IF(Grundbuch!E394&lt;&gt;"",Grundbuch!E394,"")</f>
        <v/>
      </c>
      <c r="D396" s="57" t="str">
        <f>IF(Grundbuch!F394&lt;&gt;"",Grundbuch!F394,"")</f>
        <v/>
      </c>
      <c r="E396" s="57" t="str">
        <f>IF(Grundbuch!G394&lt;&gt;"",Grundbuch!G394,"")</f>
        <v/>
      </c>
      <c r="F396" s="58">
        <f>Grundbuch!H394</f>
        <v>0</v>
      </c>
      <c r="G396" s="58">
        <f>Grundbuch!I394</f>
        <v>0</v>
      </c>
      <c r="H396" s="58">
        <f>SUMIF($E$4:$E396,$E396,$F$4:$F396)</f>
        <v>0</v>
      </c>
      <c r="I396" s="58">
        <f>SUMIF($E$4:$E396,$E396,$G$4:$G396)</f>
        <v>0</v>
      </c>
      <c r="J396" s="58">
        <f t="shared" si="12"/>
        <v>0</v>
      </c>
      <c r="K396" s="58">
        <f t="shared" si="13"/>
        <v>0</v>
      </c>
      <c r="L396" s="57">
        <f>Grundbuch!J394</f>
        <v>0</v>
      </c>
    </row>
    <row r="397" spans="1:12" hidden="1" x14ac:dyDescent="0.2">
      <c r="A397" s="57" t="str">
        <f>IF(Grundbuch!C395&lt;&gt;"",Grundbuch!C395,"")</f>
        <v/>
      </c>
      <c r="B397" s="57" t="str">
        <f>IF(Grundbuch!D395&lt;&gt;"",Grundbuch!D395,"")</f>
        <v/>
      </c>
      <c r="C397" s="57" t="str">
        <f>IF(Grundbuch!E395&lt;&gt;"",Grundbuch!E395,"")</f>
        <v/>
      </c>
      <c r="D397" s="57" t="str">
        <f>IF(Grundbuch!F395&lt;&gt;"",Grundbuch!F395,"")</f>
        <v/>
      </c>
      <c r="E397" s="57" t="str">
        <f>IF(Grundbuch!G395&lt;&gt;"",Grundbuch!G395,"")</f>
        <v/>
      </c>
      <c r="F397" s="58">
        <f>Grundbuch!H395</f>
        <v>0</v>
      </c>
      <c r="G397" s="58">
        <f>Grundbuch!I395</f>
        <v>0</v>
      </c>
      <c r="H397" s="58">
        <f>SUMIF($E$4:$E397,$E397,$F$4:$F397)</f>
        <v>0</v>
      </c>
      <c r="I397" s="58">
        <f>SUMIF($E$4:$E397,$E397,$G$4:$G397)</f>
        <v>0</v>
      </c>
      <c r="J397" s="58">
        <f t="shared" si="12"/>
        <v>0</v>
      </c>
      <c r="K397" s="58">
        <f t="shared" si="13"/>
        <v>0</v>
      </c>
      <c r="L397" s="57">
        <f>Grundbuch!J395</f>
        <v>0</v>
      </c>
    </row>
    <row r="398" spans="1:12" hidden="1" x14ac:dyDescent="0.2">
      <c r="A398" s="57" t="str">
        <f>IF(Grundbuch!C396&lt;&gt;"",Grundbuch!C396,"")</f>
        <v/>
      </c>
      <c r="B398" s="57" t="str">
        <f>IF(Grundbuch!D396&lt;&gt;"",Grundbuch!D396,"")</f>
        <v/>
      </c>
      <c r="C398" s="57" t="str">
        <f>IF(Grundbuch!E396&lt;&gt;"",Grundbuch!E396,"")</f>
        <v/>
      </c>
      <c r="D398" s="57" t="str">
        <f>IF(Grundbuch!F396&lt;&gt;"",Grundbuch!F396,"")</f>
        <v/>
      </c>
      <c r="E398" s="57" t="str">
        <f>IF(Grundbuch!G396&lt;&gt;"",Grundbuch!G396,"")</f>
        <v/>
      </c>
      <c r="F398" s="58">
        <f>Grundbuch!H396</f>
        <v>0</v>
      </c>
      <c r="G398" s="58">
        <f>Grundbuch!I396</f>
        <v>0</v>
      </c>
      <c r="H398" s="58">
        <f>SUMIF($E$4:$E398,$E398,$F$4:$F398)</f>
        <v>0</v>
      </c>
      <c r="I398" s="58">
        <f>SUMIF($E$4:$E398,$E398,$G$4:$G398)</f>
        <v>0</v>
      </c>
      <c r="J398" s="58">
        <f t="shared" si="12"/>
        <v>0</v>
      </c>
      <c r="K398" s="58">
        <f t="shared" si="13"/>
        <v>0</v>
      </c>
      <c r="L398" s="57">
        <f>Grundbuch!J396</f>
        <v>0</v>
      </c>
    </row>
    <row r="399" spans="1:12" hidden="1" x14ac:dyDescent="0.2">
      <c r="A399" s="57" t="str">
        <f>IF(Grundbuch!C397&lt;&gt;"",Grundbuch!C397,"")</f>
        <v/>
      </c>
      <c r="B399" s="57" t="str">
        <f>IF(Grundbuch!D397&lt;&gt;"",Grundbuch!D397,"")</f>
        <v/>
      </c>
      <c r="C399" s="57" t="str">
        <f>IF(Grundbuch!E397&lt;&gt;"",Grundbuch!E397,"")</f>
        <v/>
      </c>
      <c r="D399" s="57" t="str">
        <f>IF(Grundbuch!F397&lt;&gt;"",Grundbuch!F397,"")</f>
        <v/>
      </c>
      <c r="E399" s="57" t="str">
        <f>IF(Grundbuch!G397&lt;&gt;"",Grundbuch!G397,"")</f>
        <v/>
      </c>
      <c r="F399" s="58">
        <f>Grundbuch!H397</f>
        <v>0</v>
      </c>
      <c r="G399" s="58">
        <f>Grundbuch!I397</f>
        <v>0</v>
      </c>
      <c r="H399" s="58">
        <f>SUMIF($E$4:$E399,$E399,$F$4:$F399)</f>
        <v>0</v>
      </c>
      <c r="I399" s="58">
        <f>SUMIF($E$4:$E399,$E399,$G$4:$G399)</f>
        <v>0</v>
      </c>
      <c r="J399" s="58">
        <f t="shared" si="12"/>
        <v>0</v>
      </c>
      <c r="K399" s="58">
        <f t="shared" si="13"/>
        <v>0</v>
      </c>
      <c r="L399" s="57">
        <f>Grundbuch!J397</f>
        <v>0</v>
      </c>
    </row>
    <row r="400" spans="1:12" hidden="1" x14ac:dyDescent="0.2">
      <c r="A400" s="57" t="str">
        <f>IF(Grundbuch!C398&lt;&gt;"",Grundbuch!C398,"")</f>
        <v/>
      </c>
      <c r="B400" s="57" t="str">
        <f>IF(Grundbuch!D398&lt;&gt;"",Grundbuch!D398,"")</f>
        <v/>
      </c>
      <c r="C400" s="57" t="str">
        <f>IF(Grundbuch!E398&lt;&gt;"",Grundbuch!E398,"")</f>
        <v/>
      </c>
      <c r="D400" s="57" t="str">
        <f>IF(Grundbuch!F398&lt;&gt;"",Grundbuch!F398,"")</f>
        <v/>
      </c>
      <c r="E400" s="57" t="str">
        <f>IF(Grundbuch!G398&lt;&gt;"",Grundbuch!G398,"")</f>
        <v/>
      </c>
      <c r="F400" s="58">
        <f>Grundbuch!H398</f>
        <v>0</v>
      </c>
      <c r="G400" s="58">
        <f>Grundbuch!I398</f>
        <v>0</v>
      </c>
      <c r="H400" s="58">
        <f>SUMIF($E$4:$E400,$E400,$F$4:$F400)</f>
        <v>0</v>
      </c>
      <c r="I400" s="58">
        <f>SUMIF($E$4:$E400,$E400,$G$4:$G400)</f>
        <v>0</v>
      </c>
      <c r="J400" s="58">
        <f t="shared" si="12"/>
        <v>0</v>
      </c>
      <c r="K400" s="58">
        <f t="shared" si="13"/>
        <v>0</v>
      </c>
      <c r="L400" s="57">
        <f>Grundbuch!J398</f>
        <v>0</v>
      </c>
    </row>
    <row r="401" spans="1:12" hidden="1" x14ac:dyDescent="0.2">
      <c r="A401" s="57" t="str">
        <f>IF(Grundbuch!C399&lt;&gt;"",Grundbuch!C399,"")</f>
        <v/>
      </c>
      <c r="B401" s="57" t="str">
        <f>IF(Grundbuch!D399&lt;&gt;"",Grundbuch!D399,"")</f>
        <v/>
      </c>
      <c r="C401" s="57" t="str">
        <f>IF(Grundbuch!E399&lt;&gt;"",Grundbuch!E399,"")</f>
        <v/>
      </c>
      <c r="D401" s="57" t="str">
        <f>IF(Grundbuch!F399&lt;&gt;"",Grundbuch!F399,"")</f>
        <v/>
      </c>
      <c r="E401" s="57" t="str">
        <f>IF(Grundbuch!G399&lt;&gt;"",Grundbuch!G399,"")</f>
        <v/>
      </c>
      <c r="F401" s="58">
        <f>Grundbuch!H399</f>
        <v>0</v>
      </c>
      <c r="G401" s="58">
        <f>Grundbuch!I399</f>
        <v>0</v>
      </c>
      <c r="H401" s="58">
        <f>SUMIF($E$4:$E401,$E401,$F$4:$F401)</f>
        <v>0</v>
      </c>
      <c r="I401" s="58">
        <f>SUMIF($E$4:$E401,$E401,$G$4:$G401)</f>
        <v>0</v>
      </c>
      <c r="J401" s="58">
        <f t="shared" si="12"/>
        <v>0</v>
      </c>
      <c r="K401" s="58">
        <f t="shared" si="13"/>
        <v>0</v>
      </c>
      <c r="L401" s="57">
        <f>Grundbuch!J399</f>
        <v>0</v>
      </c>
    </row>
    <row r="402" spans="1:12" hidden="1" x14ac:dyDescent="0.2">
      <c r="A402" s="57" t="str">
        <f>IF(Grundbuch!C400&lt;&gt;"",Grundbuch!C400,"")</f>
        <v/>
      </c>
      <c r="B402" s="57" t="str">
        <f>IF(Grundbuch!D400&lt;&gt;"",Grundbuch!D400,"")</f>
        <v/>
      </c>
      <c r="C402" s="57" t="str">
        <f>IF(Grundbuch!E400&lt;&gt;"",Grundbuch!E400,"")</f>
        <v/>
      </c>
      <c r="D402" s="57" t="str">
        <f>IF(Grundbuch!F400&lt;&gt;"",Grundbuch!F400,"")</f>
        <v/>
      </c>
      <c r="E402" s="57" t="str">
        <f>IF(Grundbuch!G400&lt;&gt;"",Grundbuch!G400,"")</f>
        <v/>
      </c>
      <c r="F402" s="58">
        <f>Grundbuch!H400</f>
        <v>0</v>
      </c>
      <c r="G402" s="58">
        <f>Grundbuch!I400</f>
        <v>0</v>
      </c>
      <c r="H402" s="58">
        <f>SUMIF($E$4:$E402,$E402,$F$4:$F402)</f>
        <v>0</v>
      </c>
      <c r="I402" s="58">
        <f>SUMIF($E$4:$E402,$E402,$G$4:$G402)</f>
        <v>0</v>
      </c>
      <c r="J402" s="58">
        <f t="shared" si="12"/>
        <v>0</v>
      </c>
      <c r="K402" s="58">
        <f t="shared" si="13"/>
        <v>0</v>
      </c>
      <c r="L402" s="57">
        <f>Grundbuch!J400</f>
        <v>0</v>
      </c>
    </row>
    <row r="403" spans="1:12" hidden="1" x14ac:dyDescent="0.2">
      <c r="A403" s="57" t="str">
        <f>IF(Grundbuch!C401&lt;&gt;"",Grundbuch!C401,"")</f>
        <v/>
      </c>
      <c r="B403" s="57" t="str">
        <f>IF(Grundbuch!D401&lt;&gt;"",Grundbuch!D401,"")</f>
        <v/>
      </c>
      <c r="C403" s="57" t="str">
        <f>IF(Grundbuch!E401&lt;&gt;"",Grundbuch!E401,"")</f>
        <v/>
      </c>
      <c r="D403" s="57" t="str">
        <f>IF(Grundbuch!F401&lt;&gt;"",Grundbuch!F401,"")</f>
        <v/>
      </c>
      <c r="E403" s="57" t="str">
        <f>IF(Grundbuch!G401&lt;&gt;"",Grundbuch!G401,"")</f>
        <v/>
      </c>
      <c r="F403" s="58">
        <f>Grundbuch!H401</f>
        <v>0</v>
      </c>
      <c r="G403" s="58">
        <f>Grundbuch!I401</f>
        <v>0</v>
      </c>
      <c r="H403" s="58">
        <f>SUMIF($E$4:$E403,$E403,$F$4:$F403)</f>
        <v>0</v>
      </c>
      <c r="I403" s="58">
        <f>SUMIF($E$4:$E403,$E403,$G$4:$G403)</f>
        <v>0</v>
      </c>
      <c r="J403" s="58">
        <f t="shared" si="12"/>
        <v>0</v>
      </c>
      <c r="K403" s="58">
        <f t="shared" si="13"/>
        <v>0</v>
      </c>
      <c r="L403" s="57">
        <f>Grundbuch!J401</f>
        <v>0</v>
      </c>
    </row>
    <row r="404" spans="1:12" hidden="1" x14ac:dyDescent="0.2">
      <c r="A404" s="57" t="str">
        <f>IF(Grundbuch!C402&lt;&gt;"",Grundbuch!C402,"")</f>
        <v/>
      </c>
      <c r="B404" s="57" t="str">
        <f>IF(Grundbuch!D402&lt;&gt;"",Grundbuch!D402,"")</f>
        <v/>
      </c>
      <c r="C404" s="57" t="str">
        <f>IF(Grundbuch!E402&lt;&gt;"",Grundbuch!E402,"")</f>
        <v/>
      </c>
      <c r="D404" s="57" t="str">
        <f>IF(Grundbuch!F402&lt;&gt;"",Grundbuch!F402,"")</f>
        <v/>
      </c>
      <c r="E404" s="57" t="str">
        <f>IF(Grundbuch!G402&lt;&gt;"",Grundbuch!G402,"")</f>
        <v/>
      </c>
      <c r="F404" s="58">
        <f>Grundbuch!H402</f>
        <v>0</v>
      </c>
      <c r="G404" s="58">
        <f>Grundbuch!I402</f>
        <v>0</v>
      </c>
      <c r="H404" s="58">
        <f>SUMIF($E$4:$E404,$E404,$F$4:$F404)</f>
        <v>0</v>
      </c>
      <c r="I404" s="58">
        <f>SUMIF($E$4:$E404,$E404,$G$4:$G404)</f>
        <v>0</v>
      </c>
      <c r="J404" s="58">
        <f t="shared" si="12"/>
        <v>0</v>
      </c>
      <c r="K404" s="58">
        <f t="shared" si="13"/>
        <v>0</v>
      </c>
      <c r="L404" s="57">
        <f>Grundbuch!J402</f>
        <v>0</v>
      </c>
    </row>
    <row r="405" spans="1:12" hidden="1" x14ac:dyDescent="0.2">
      <c r="A405" s="57" t="str">
        <f>IF(Grundbuch!C403&lt;&gt;"",Grundbuch!C403,"")</f>
        <v/>
      </c>
      <c r="B405" s="57" t="str">
        <f>IF(Grundbuch!D403&lt;&gt;"",Grundbuch!D403,"")</f>
        <v/>
      </c>
      <c r="C405" s="57" t="str">
        <f>IF(Grundbuch!E403&lt;&gt;"",Grundbuch!E403,"")</f>
        <v/>
      </c>
      <c r="D405" s="57" t="str">
        <f>IF(Grundbuch!F403&lt;&gt;"",Grundbuch!F403,"")</f>
        <v/>
      </c>
      <c r="E405" s="57" t="str">
        <f>IF(Grundbuch!G403&lt;&gt;"",Grundbuch!G403,"")</f>
        <v/>
      </c>
      <c r="F405" s="58">
        <f>Grundbuch!H403</f>
        <v>0</v>
      </c>
      <c r="G405" s="58">
        <f>Grundbuch!I403</f>
        <v>0</v>
      </c>
      <c r="H405" s="58">
        <f>SUMIF($E$4:$E405,$E405,$F$4:$F405)</f>
        <v>0</v>
      </c>
      <c r="I405" s="58">
        <f>SUMIF($E$4:$E405,$E405,$G$4:$G405)</f>
        <v>0</v>
      </c>
      <c r="J405" s="58">
        <f t="shared" si="12"/>
        <v>0</v>
      </c>
      <c r="K405" s="58">
        <f t="shared" si="13"/>
        <v>0</v>
      </c>
      <c r="L405" s="57">
        <f>Grundbuch!J403</f>
        <v>0</v>
      </c>
    </row>
    <row r="406" spans="1:12" hidden="1" x14ac:dyDescent="0.2">
      <c r="A406" s="57" t="str">
        <f>IF(Grundbuch!C404&lt;&gt;"",Grundbuch!C404,"")</f>
        <v/>
      </c>
      <c r="B406" s="57" t="str">
        <f>IF(Grundbuch!D404&lt;&gt;"",Grundbuch!D404,"")</f>
        <v/>
      </c>
      <c r="C406" s="57" t="str">
        <f>IF(Grundbuch!E404&lt;&gt;"",Grundbuch!E404,"")</f>
        <v/>
      </c>
      <c r="D406" s="57" t="str">
        <f>IF(Grundbuch!F404&lt;&gt;"",Grundbuch!F404,"")</f>
        <v/>
      </c>
      <c r="E406" s="57" t="str">
        <f>IF(Grundbuch!G404&lt;&gt;"",Grundbuch!G404,"")</f>
        <v/>
      </c>
      <c r="F406" s="58">
        <f>Grundbuch!H404</f>
        <v>0</v>
      </c>
      <c r="G406" s="58">
        <f>Grundbuch!I404</f>
        <v>0</v>
      </c>
      <c r="H406" s="58">
        <f>SUMIF($E$4:$E406,$E406,$F$4:$F406)</f>
        <v>0</v>
      </c>
      <c r="I406" s="58">
        <f>SUMIF($E$4:$E406,$E406,$G$4:$G406)</f>
        <v>0</v>
      </c>
      <c r="J406" s="58">
        <f t="shared" si="12"/>
        <v>0</v>
      </c>
      <c r="K406" s="58">
        <f t="shared" si="13"/>
        <v>0</v>
      </c>
      <c r="L406" s="57">
        <f>Grundbuch!J404</f>
        <v>0</v>
      </c>
    </row>
    <row r="407" spans="1:12" hidden="1" x14ac:dyDescent="0.2">
      <c r="A407" s="57" t="str">
        <f>IF(Grundbuch!C405&lt;&gt;"",Grundbuch!C405,"")</f>
        <v/>
      </c>
      <c r="B407" s="57" t="str">
        <f>IF(Grundbuch!D405&lt;&gt;"",Grundbuch!D405,"")</f>
        <v/>
      </c>
      <c r="C407" s="57" t="str">
        <f>IF(Grundbuch!E405&lt;&gt;"",Grundbuch!E405,"")</f>
        <v/>
      </c>
      <c r="D407" s="57" t="str">
        <f>IF(Grundbuch!F405&lt;&gt;"",Grundbuch!F405,"")</f>
        <v/>
      </c>
      <c r="E407" s="57" t="str">
        <f>IF(Grundbuch!G405&lt;&gt;"",Grundbuch!G405,"")</f>
        <v/>
      </c>
      <c r="F407" s="58">
        <f>Grundbuch!H405</f>
        <v>0</v>
      </c>
      <c r="G407" s="58">
        <f>Grundbuch!I405</f>
        <v>0</v>
      </c>
      <c r="H407" s="58">
        <f>SUMIF($E$4:$E407,$E407,$F$4:$F407)</f>
        <v>0</v>
      </c>
      <c r="I407" s="58">
        <f>SUMIF($E$4:$E407,$E407,$G$4:$G407)</f>
        <v>0</v>
      </c>
      <c r="J407" s="58">
        <f t="shared" si="12"/>
        <v>0</v>
      </c>
      <c r="K407" s="58">
        <f t="shared" si="13"/>
        <v>0</v>
      </c>
      <c r="L407" s="57">
        <f>Grundbuch!J405</f>
        <v>0</v>
      </c>
    </row>
    <row r="408" spans="1:12" hidden="1" x14ac:dyDescent="0.2">
      <c r="A408" s="57" t="str">
        <f>IF(Grundbuch!C406&lt;&gt;"",Grundbuch!C406,"")</f>
        <v/>
      </c>
      <c r="B408" s="57" t="str">
        <f>IF(Grundbuch!D406&lt;&gt;"",Grundbuch!D406,"")</f>
        <v/>
      </c>
      <c r="C408" s="57" t="str">
        <f>IF(Grundbuch!E406&lt;&gt;"",Grundbuch!E406,"")</f>
        <v/>
      </c>
      <c r="D408" s="57" t="str">
        <f>IF(Grundbuch!F406&lt;&gt;"",Grundbuch!F406,"")</f>
        <v/>
      </c>
      <c r="E408" s="57" t="str">
        <f>IF(Grundbuch!G406&lt;&gt;"",Grundbuch!G406,"")</f>
        <v/>
      </c>
      <c r="F408" s="58">
        <f>Grundbuch!H406</f>
        <v>0</v>
      </c>
      <c r="G408" s="58">
        <f>Grundbuch!I406</f>
        <v>0</v>
      </c>
      <c r="H408" s="58">
        <f>SUMIF($E$4:$E408,$E408,$F$4:$F408)</f>
        <v>0</v>
      </c>
      <c r="I408" s="58">
        <f>SUMIF($E$4:$E408,$E408,$G$4:$G408)</f>
        <v>0</v>
      </c>
      <c r="J408" s="58">
        <f t="shared" si="12"/>
        <v>0</v>
      </c>
      <c r="K408" s="58">
        <f t="shared" si="13"/>
        <v>0</v>
      </c>
      <c r="L408" s="57">
        <f>Grundbuch!J406</f>
        <v>0</v>
      </c>
    </row>
    <row r="409" spans="1:12" hidden="1" x14ac:dyDescent="0.2">
      <c r="A409" s="57" t="str">
        <f>IF(Grundbuch!C407&lt;&gt;"",Grundbuch!C407,"")</f>
        <v/>
      </c>
      <c r="B409" s="57" t="str">
        <f>IF(Grundbuch!D407&lt;&gt;"",Grundbuch!D407,"")</f>
        <v/>
      </c>
      <c r="C409" s="57" t="str">
        <f>IF(Grundbuch!E407&lt;&gt;"",Grundbuch!E407,"")</f>
        <v/>
      </c>
      <c r="D409" s="57" t="str">
        <f>IF(Grundbuch!F407&lt;&gt;"",Grundbuch!F407,"")</f>
        <v/>
      </c>
      <c r="E409" s="57" t="str">
        <f>IF(Grundbuch!G407&lt;&gt;"",Grundbuch!G407,"")</f>
        <v/>
      </c>
      <c r="F409" s="58">
        <f>Grundbuch!H407</f>
        <v>0</v>
      </c>
      <c r="G409" s="58">
        <f>Grundbuch!I407</f>
        <v>0</v>
      </c>
      <c r="H409" s="58">
        <f>SUMIF($E$4:$E409,$E409,$F$4:$F409)</f>
        <v>0</v>
      </c>
      <c r="I409" s="58">
        <f>SUMIF($E$4:$E409,$E409,$G$4:$G409)</f>
        <v>0</v>
      </c>
      <c r="J409" s="58">
        <f t="shared" si="12"/>
        <v>0</v>
      </c>
      <c r="K409" s="58">
        <f t="shared" si="13"/>
        <v>0</v>
      </c>
      <c r="L409" s="57">
        <f>Grundbuch!J407</f>
        <v>0</v>
      </c>
    </row>
    <row r="410" spans="1:12" hidden="1" x14ac:dyDescent="0.2">
      <c r="A410" s="57" t="str">
        <f>IF(Grundbuch!C408&lt;&gt;"",Grundbuch!C408,"")</f>
        <v/>
      </c>
      <c r="B410" s="57" t="str">
        <f>IF(Grundbuch!D408&lt;&gt;"",Grundbuch!D408,"")</f>
        <v/>
      </c>
      <c r="C410" s="57" t="str">
        <f>IF(Grundbuch!E408&lt;&gt;"",Grundbuch!E408,"")</f>
        <v/>
      </c>
      <c r="D410" s="57" t="str">
        <f>IF(Grundbuch!F408&lt;&gt;"",Grundbuch!F408,"")</f>
        <v/>
      </c>
      <c r="E410" s="57" t="str">
        <f>IF(Grundbuch!G408&lt;&gt;"",Grundbuch!G408,"")</f>
        <v/>
      </c>
      <c r="F410" s="58">
        <f>Grundbuch!H408</f>
        <v>0</v>
      </c>
      <c r="G410" s="58">
        <f>Grundbuch!I408</f>
        <v>0</v>
      </c>
      <c r="H410" s="58">
        <f>SUMIF($E$4:$E410,$E410,$F$4:$F410)</f>
        <v>0</v>
      </c>
      <c r="I410" s="58">
        <f>SUMIF($E$4:$E410,$E410,$G$4:$G410)</f>
        <v>0</v>
      </c>
      <c r="J410" s="58">
        <f t="shared" si="12"/>
        <v>0</v>
      </c>
      <c r="K410" s="58">
        <f t="shared" si="13"/>
        <v>0</v>
      </c>
      <c r="L410" s="57">
        <f>Grundbuch!J408</f>
        <v>0</v>
      </c>
    </row>
    <row r="411" spans="1:12" hidden="1" x14ac:dyDescent="0.2">
      <c r="A411" s="57" t="str">
        <f>IF(Grundbuch!C409&lt;&gt;"",Grundbuch!C409,"")</f>
        <v/>
      </c>
      <c r="B411" s="57" t="str">
        <f>IF(Grundbuch!D409&lt;&gt;"",Grundbuch!D409,"")</f>
        <v/>
      </c>
      <c r="C411" s="57" t="str">
        <f>IF(Grundbuch!E409&lt;&gt;"",Grundbuch!E409,"")</f>
        <v/>
      </c>
      <c r="D411" s="57" t="str">
        <f>IF(Grundbuch!F409&lt;&gt;"",Grundbuch!F409,"")</f>
        <v/>
      </c>
      <c r="E411" s="57" t="str">
        <f>IF(Grundbuch!G409&lt;&gt;"",Grundbuch!G409,"")</f>
        <v/>
      </c>
      <c r="F411" s="58">
        <f>Grundbuch!H409</f>
        <v>0</v>
      </c>
      <c r="G411" s="58">
        <f>Grundbuch!I409</f>
        <v>0</v>
      </c>
      <c r="H411" s="58">
        <f>SUMIF($E$4:$E411,$E411,$F$4:$F411)</f>
        <v>0</v>
      </c>
      <c r="I411" s="58">
        <f>SUMIF($E$4:$E411,$E411,$G$4:$G411)</f>
        <v>0</v>
      </c>
      <c r="J411" s="58">
        <f t="shared" si="12"/>
        <v>0</v>
      </c>
      <c r="K411" s="58">
        <f t="shared" si="13"/>
        <v>0</v>
      </c>
      <c r="L411" s="57">
        <f>Grundbuch!J409</f>
        <v>0</v>
      </c>
    </row>
    <row r="412" spans="1:12" hidden="1" x14ac:dyDescent="0.2">
      <c r="A412" s="57" t="str">
        <f>IF(Grundbuch!C410&lt;&gt;"",Grundbuch!C410,"")</f>
        <v/>
      </c>
      <c r="B412" s="57" t="str">
        <f>IF(Grundbuch!D410&lt;&gt;"",Grundbuch!D410,"")</f>
        <v/>
      </c>
      <c r="C412" s="57" t="str">
        <f>IF(Grundbuch!E410&lt;&gt;"",Grundbuch!E410,"")</f>
        <v/>
      </c>
      <c r="D412" s="57" t="str">
        <f>IF(Grundbuch!F410&lt;&gt;"",Grundbuch!F410,"")</f>
        <v/>
      </c>
      <c r="E412" s="57" t="str">
        <f>IF(Grundbuch!G410&lt;&gt;"",Grundbuch!G410,"")</f>
        <v/>
      </c>
      <c r="F412" s="58">
        <f>Grundbuch!H410</f>
        <v>0</v>
      </c>
      <c r="G412" s="58">
        <f>Grundbuch!I410</f>
        <v>0</v>
      </c>
      <c r="H412" s="58">
        <f>SUMIF($E$4:$E412,$E412,$F$4:$F412)</f>
        <v>0</v>
      </c>
      <c r="I412" s="58">
        <f>SUMIF($E$4:$E412,$E412,$G$4:$G412)</f>
        <v>0</v>
      </c>
      <c r="J412" s="58">
        <f t="shared" si="12"/>
        <v>0</v>
      </c>
      <c r="K412" s="58">
        <f t="shared" si="13"/>
        <v>0</v>
      </c>
      <c r="L412" s="57">
        <f>Grundbuch!J410</f>
        <v>0</v>
      </c>
    </row>
    <row r="413" spans="1:12" hidden="1" x14ac:dyDescent="0.2">
      <c r="A413" s="57" t="str">
        <f>IF(Grundbuch!C411&lt;&gt;"",Grundbuch!C411,"")</f>
        <v/>
      </c>
      <c r="B413" s="57" t="str">
        <f>IF(Grundbuch!D411&lt;&gt;"",Grundbuch!D411,"")</f>
        <v/>
      </c>
      <c r="C413" s="57" t="str">
        <f>IF(Grundbuch!E411&lt;&gt;"",Grundbuch!E411,"")</f>
        <v/>
      </c>
      <c r="D413" s="57" t="str">
        <f>IF(Grundbuch!F411&lt;&gt;"",Grundbuch!F411,"")</f>
        <v/>
      </c>
      <c r="E413" s="57" t="str">
        <f>IF(Grundbuch!G411&lt;&gt;"",Grundbuch!G411,"")</f>
        <v/>
      </c>
      <c r="F413" s="58">
        <f>Grundbuch!H411</f>
        <v>0</v>
      </c>
      <c r="G413" s="58">
        <f>Grundbuch!I411</f>
        <v>0</v>
      </c>
      <c r="H413" s="58">
        <f>SUMIF($E$4:$E413,$E413,$F$4:$F413)</f>
        <v>0</v>
      </c>
      <c r="I413" s="58">
        <f>SUMIF($E$4:$E413,$E413,$G$4:$G413)</f>
        <v>0</v>
      </c>
      <c r="J413" s="58">
        <f t="shared" si="12"/>
        <v>0</v>
      </c>
      <c r="K413" s="58">
        <f t="shared" si="13"/>
        <v>0</v>
      </c>
      <c r="L413" s="57">
        <f>Grundbuch!J411</f>
        <v>0</v>
      </c>
    </row>
    <row r="414" spans="1:12" hidden="1" x14ac:dyDescent="0.2">
      <c r="A414" s="57" t="str">
        <f>IF(Grundbuch!C412&lt;&gt;"",Grundbuch!C412,"")</f>
        <v/>
      </c>
      <c r="B414" s="57" t="str">
        <f>IF(Grundbuch!D412&lt;&gt;"",Grundbuch!D412,"")</f>
        <v/>
      </c>
      <c r="C414" s="57" t="str">
        <f>IF(Grundbuch!E412&lt;&gt;"",Grundbuch!E412,"")</f>
        <v/>
      </c>
      <c r="D414" s="57" t="str">
        <f>IF(Grundbuch!F412&lt;&gt;"",Grundbuch!F412,"")</f>
        <v/>
      </c>
      <c r="E414" s="57" t="str">
        <f>IF(Grundbuch!G412&lt;&gt;"",Grundbuch!G412,"")</f>
        <v/>
      </c>
      <c r="F414" s="58">
        <f>Grundbuch!H412</f>
        <v>0</v>
      </c>
      <c r="G414" s="58">
        <f>Grundbuch!I412</f>
        <v>0</v>
      </c>
      <c r="H414" s="58">
        <f>SUMIF($E$4:$E414,$E414,$F$4:$F414)</f>
        <v>0</v>
      </c>
      <c r="I414" s="58">
        <f>SUMIF($E$4:$E414,$E414,$G$4:$G414)</f>
        <v>0</v>
      </c>
      <c r="J414" s="58">
        <f t="shared" si="12"/>
        <v>0</v>
      </c>
      <c r="K414" s="58">
        <f t="shared" si="13"/>
        <v>0</v>
      </c>
      <c r="L414" s="57">
        <f>Grundbuch!J412</f>
        <v>0</v>
      </c>
    </row>
    <row r="415" spans="1:12" hidden="1" x14ac:dyDescent="0.2">
      <c r="A415" s="57" t="str">
        <f>IF(Grundbuch!C413&lt;&gt;"",Grundbuch!C413,"")</f>
        <v/>
      </c>
      <c r="B415" s="57" t="str">
        <f>IF(Grundbuch!D413&lt;&gt;"",Grundbuch!D413,"")</f>
        <v/>
      </c>
      <c r="C415" s="57" t="str">
        <f>IF(Grundbuch!E413&lt;&gt;"",Grundbuch!E413,"")</f>
        <v/>
      </c>
      <c r="D415" s="57" t="str">
        <f>IF(Grundbuch!F413&lt;&gt;"",Grundbuch!F413,"")</f>
        <v/>
      </c>
      <c r="E415" s="57" t="str">
        <f>IF(Grundbuch!G413&lt;&gt;"",Grundbuch!G413,"")</f>
        <v/>
      </c>
      <c r="F415" s="58">
        <f>Grundbuch!H413</f>
        <v>0</v>
      </c>
      <c r="G415" s="58">
        <f>Grundbuch!I413</f>
        <v>0</v>
      </c>
      <c r="H415" s="58">
        <f>SUMIF($E$4:$E415,$E415,$F$4:$F415)</f>
        <v>0</v>
      </c>
      <c r="I415" s="58">
        <f>SUMIF($E$4:$E415,$E415,$G$4:$G415)</f>
        <v>0</v>
      </c>
      <c r="J415" s="58">
        <f t="shared" si="12"/>
        <v>0</v>
      </c>
      <c r="K415" s="58">
        <f t="shared" si="13"/>
        <v>0</v>
      </c>
      <c r="L415" s="57">
        <f>Grundbuch!J413</f>
        <v>0</v>
      </c>
    </row>
    <row r="416" spans="1:12" hidden="1" x14ac:dyDescent="0.2">
      <c r="A416" s="57" t="str">
        <f>IF(Grundbuch!C414&lt;&gt;"",Grundbuch!C414,"")</f>
        <v/>
      </c>
      <c r="B416" s="57" t="str">
        <f>IF(Grundbuch!D414&lt;&gt;"",Grundbuch!D414,"")</f>
        <v/>
      </c>
      <c r="C416" s="57" t="str">
        <f>IF(Grundbuch!E414&lt;&gt;"",Grundbuch!E414,"")</f>
        <v/>
      </c>
      <c r="D416" s="57" t="str">
        <f>IF(Grundbuch!F414&lt;&gt;"",Grundbuch!F414,"")</f>
        <v/>
      </c>
      <c r="E416" s="57" t="str">
        <f>IF(Grundbuch!G414&lt;&gt;"",Grundbuch!G414,"")</f>
        <v/>
      </c>
      <c r="F416" s="58">
        <f>Grundbuch!H414</f>
        <v>0</v>
      </c>
      <c r="G416" s="58">
        <f>Grundbuch!I414</f>
        <v>0</v>
      </c>
      <c r="H416" s="58">
        <f>SUMIF($E$4:$E416,$E416,$F$4:$F416)</f>
        <v>0</v>
      </c>
      <c r="I416" s="58">
        <f>SUMIF($E$4:$E416,$E416,$G$4:$G416)</f>
        <v>0</v>
      </c>
      <c r="J416" s="58">
        <f t="shared" si="12"/>
        <v>0</v>
      </c>
      <c r="K416" s="58">
        <f t="shared" si="13"/>
        <v>0</v>
      </c>
      <c r="L416" s="57">
        <f>Grundbuch!J414</f>
        <v>0</v>
      </c>
    </row>
    <row r="417" spans="1:12" hidden="1" x14ac:dyDescent="0.2">
      <c r="A417" s="57" t="str">
        <f>IF(Grundbuch!C415&lt;&gt;"",Grundbuch!C415,"")</f>
        <v/>
      </c>
      <c r="B417" s="57" t="str">
        <f>IF(Grundbuch!D415&lt;&gt;"",Grundbuch!D415,"")</f>
        <v/>
      </c>
      <c r="C417" s="57" t="str">
        <f>IF(Grundbuch!E415&lt;&gt;"",Grundbuch!E415,"")</f>
        <v/>
      </c>
      <c r="D417" s="57" t="str">
        <f>IF(Grundbuch!F415&lt;&gt;"",Grundbuch!F415,"")</f>
        <v/>
      </c>
      <c r="E417" s="57" t="str">
        <f>IF(Grundbuch!G415&lt;&gt;"",Grundbuch!G415,"")</f>
        <v/>
      </c>
      <c r="F417" s="58">
        <f>Grundbuch!H415</f>
        <v>0</v>
      </c>
      <c r="G417" s="58">
        <f>Grundbuch!I415</f>
        <v>0</v>
      </c>
      <c r="H417" s="58">
        <f>SUMIF($E$4:$E417,$E417,$F$4:$F417)</f>
        <v>0</v>
      </c>
      <c r="I417" s="58">
        <f>SUMIF($E$4:$E417,$E417,$G$4:$G417)</f>
        <v>0</v>
      </c>
      <c r="J417" s="58">
        <f t="shared" si="12"/>
        <v>0</v>
      </c>
      <c r="K417" s="58">
        <f t="shared" si="13"/>
        <v>0</v>
      </c>
      <c r="L417" s="57">
        <f>Grundbuch!J415</f>
        <v>0</v>
      </c>
    </row>
    <row r="418" spans="1:12" hidden="1" x14ac:dyDescent="0.2">
      <c r="A418" s="57" t="str">
        <f>IF(Grundbuch!C416&lt;&gt;"",Grundbuch!C416,"")</f>
        <v/>
      </c>
      <c r="B418" s="57" t="str">
        <f>IF(Grundbuch!D416&lt;&gt;"",Grundbuch!D416,"")</f>
        <v/>
      </c>
      <c r="C418" s="57" t="str">
        <f>IF(Grundbuch!E416&lt;&gt;"",Grundbuch!E416,"")</f>
        <v/>
      </c>
      <c r="D418" s="57" t="str">
        <f>IF(Grundbuch!F416&lt;&gt;"",Grundbuch!F416,"")</f>
        <v/>
      </c>
      <c r="E418" s="57" t="str">
        <f>IF(Grundbuch!G416&lt;&gt;"",Grundbuch!G416,"")</f>
        <v/>
      </c>
      <c r="F418" s="58">
        <f>Grundbuch!H416</f>
        <v>0</v>
      </c>
      <c r="G418" s="58">
        <f>Grundbuch!I416</f>
        <v>0</v>
      </c>
      <c r="H418" s="58">
        <f>SUMIF($E$4:$E418,$E418,$F$4:$F418)</f>
        <v>0</v>
      </c>
      <c r="I418" s="58">
        <f>SUMIF($E$4:$E418,$E418,$G$4:$G418)</f>
        <v>0</v>
      </c>
      <c r="J418" s="58">
        <f t="shared" si="12"/>
        <v>0</v>
      </c>
      <c r="K418" s="58">
        <f t="shared" si="13"/>
        <v>0</v>
      </c>
      <c r="L418" s="57">
        <f>Grundbuch!J416</f>
        <v>0</v>
      </c>
    </row>
    <row r="419" spans="1:12" hidden="1" x14ac:dyDescent="0.2">
      <c r="A419" s="57" t="str">
        <f>IF(Grundbuch!C417&lt;&gt;"",Grundbuch!C417,"")</f>
        <v/>
      </c>
      <c r="B419" s="57" t="str">
        <f>IF(Grundbuch!D417&lt;&gt;"",Grundbuch!D417,"")</f>
        <v/>
      </c>
      <c r="C419" s="57" t="str">
        <f>IF(Grundbuch!E417&lt;&gt;"",Grundbuch!E417,"")</f>
        <v/>
      </c>
      <c r="D419" s="57" t="str">
        <f>IF(Grundbuch!F417&lt;&gt;"",Grundbuch!F417,"")</f>
        <v/>
      </c>
      <c r="E419" s="57" t="str">
        <f>IF(Grundbuch!G417&lt;&gt;"",Grundbuch!G417,"")</f>
        <v/>
      </c>
      <c r="F419" s="58">
        <f>Grundbuch!H417</f>
        <v>0</v>
      </c>
      <c r="G419" s="58">
        <f>Grundbuch!I417</f>
        <v>0</v>
      </c>
      <c r="H419" s="58">
        <f>SUMIF($E$4:$E419,$E419,$F$4:$F419)</f>
        <v>0</v>
      </c>
      <c r="I419" s="58">
        <f>SUMIF($E$4:$E419,$E419,$G$4:$G419)</f>
        <v>0</v>
      </c>
      <c r="J419" s="58">
        <f t="shared" si="12"/>
        <v>0</v>
      </c>
      <c r="K419" s="58">
        <f t="shared" si="13"/>
        <v>0</v>
      </c>
      <c r="L419" s="57">
        <f>Grundbuch!J417</f>
        <v>0</v>
      </c>
    </row>
    <row r="420" spans="1:12" hidden="1" x14ac:dyDescent="0.2">
      <c r="A420" s="57" t="str">
        <f>IF(Grundbuch!C418&lt;&gt;"",Grundbuch!C418,"")</f>
        <v/>
      </c>
      <c r="B420" s="57" t="str">
        <f>IF(Grundbuch!D418&lt;&gt;"",Grundbuch!D418,"")</f>
        <v/>
      </c>
      <c r="C420" s="57" t="str">
        <f>IF(Grundbuch!E418&lt;&gt;"",Grundbuch!E418,"")</f>
        <v/>
      </c>
      <c r="D420" s="57" t="str">
        <f>IF(Grundbuch!F418&lt;&gt;"",Grundbuch!F418,"")</f>
        <v/>
      </c>
      <c r="E420" s="57" t="str">
        <f>IF(Grundbuch!G418&lt;&gt;"",Grundbuch!G418,"")</f>
        <v/>
      </c>
      <c r="F420" s="58">
        <f>Grundbuch!H418</f>
        <v>0</v>
      </c>
      <c r="G420" s="58">
        <f>Grundbuch!I418</f>
        <v>0</v>
      </c>
      <c r="H420" s="58">
        <f>SUMIF($E$4:$E420,$E420,$F$4:$F420)</f>
        <v>0</v>
      </c>
      <c r="I420" s="58">
        <f>SUMIF($E$4:$E420,$E420,$G$4:$G420)</f>
        <v>0</v>
      </c>
      <c r="J420" s="58">
        <f t="shared" si="12"/>
        <v>0</v>
      </c>
      <c r="K420" s="58">
        <f t="shared" si="13"/>
        <v>0</v>
      </c>
      <c r="L420" s="57">
        <f>Grundbuch!J418</f>
        <v>0</v>
      </c>
    </row>
    <row r="421" spans="1:12" hidden="1" x14ac:dyDescent="0.2">
      <c r="A421" s="57" t="str">
        <f>IF(Grundbuch!C419&lt;&gt;"",Grundbuch!C419,"")</f>
        <v/>
      </c>
      <c r="B421" s="57" t="str">
        <f>IF(Grundbuch!D419&lt;&gt;"",Grundbuch!D419,"")</f>
        <v/>
      </c>
      <c r="C421" s="57" t="str">
        <f>IF(Grundbuch!E419&lt;&gt;"",Grundbuch!E419,"")</f>
        <v/>
      </c>
      <c r="D421" s="57" t="str">
        <f>IF(Grundbuch!F419&lt;&gt;"",Grundbuch!F419,"")</f>
        <v/>
      </c>
      <c r="E421" s="57" t="str">
        <f>IF(Grundbuch!G419&lt;&gt;"",Grundbuch!G419,"")</f>
        <v/>
      </c>
      <c r="F421" s="58">
        <f>Grundbuch!H419</f>
        <v>0</v>
      </c>
      <c r="G421" s="58">
        <f>Grundbuch!I419</f>
        <v>0</v>
      </c>
      <c r="H421" s="58">
        <f>SUMIF($E$4:$E421,$E421,$F$4:$F421)</f>
        <v>0</v>
      </c>
      <c r="I421" s="58">
        <f>SUMIF($E$4:$E421,$E421,$G$4:$G421)</f>
        <v>0</v>
      </c>
      <c r="J421" s="58">
        <f t="shared" si="12"/>
        <v>0</v>
      </c>
      <c r="K421" s="58">
        <f t="shared" si="13"/>
        <v>0</v>
      </c>
      <c r="L421" s="57">
        <f>Grundbuch!J419</f>
        <v>0</v>
      </c>
    </row>
    <row r="422" spans="1:12" hidden="1" x14ac:dyDescent="0.2">
      <c r="A422" s="57" t="str">
        <f>IF(Grundbuch!C420&lt;&gt;"",Grundbuch!C420,"")</f>
        <v/>
      </c>
      <c r="B422" s="57" t="str">
        <f>IF(Grundbuch!D420&lt;&gt;"",Grundbuch!D420,"")</f>
        <v/>
      </c>
      <c r="C422" s="57" t="str">
        <f>IF(Grundbuch!E420&lt;&gt;"",Grundbuch!E420,"")</f>
        <v/>
      </c>
      <c r="D422" s="57" t="str">
        <f>IF(Grundbuch!F420&lt;&gt;"",Grundbuch!F420,"")</f>
        <v/>
      </c>
      <c r="E422" s="57" t="str">
        <f>IF(Grundbuch!G420&lt;&gt;"",Grundbuch!G420,"")</f>
        <v/>
      </c>
      <c r="F422" s="58">
        <f>Grundbuch!H420</f>
        <v>0</v>
      </c>
      <c r="G422" s="58">
        <f>Grundbuch!I420</f>
        <v>0</v>
      </c>
      <c r="H422" s="58">
        <f>SUMIF($E$4:$E422,$E422,$F$4:$F422)</f>
        <v>0</v>
      </c>
      <c r="I422" s="58">
        <f>SUMIF($E$4:$E422,$E422,$G$4:$G422)</f>
        <v>0</v>
      </c>
      <c r="J422" s="58">
        <f t="shared" si="12"/>
        <v>0</v>
      </c>
      <c r="K422" s="58">
        <f t="shared" si="13"/>
        <v>0</v>
      </c>
      <c r="L422" s="57">
        <f>Grundbuch!J420</f>
        <v>0</v>
      </c>
    </row>
    <row r="423" spans="1:12" hidden="1" x14ac:dyDescent="0.2">
      <c r="A423" s="57" t="str">
        <f>IF(Grundbuch!C421&lt;&gt;"",Grundbuch!C421,"")</f>
        <v/>
      </c>
      <c r="B423" s="57" t="str">
        <f>IF(Grundbuch!D421&lt;&gt;"",Grundbuch!D421,"")</f>
        <v/>
      </c>
      <c r="C423" s="57" t="str">
        <f>IF(Grundbuch!E421&lt;&gt;"",Grundbuch!E421,"")</f>
        <v/>
      </c>
      <c r="D423" s="57" t="str">
        <f>IF(Grundbuch!F421&lt;&gt;"",Grundbuch!F421,"")</f>
        <v/>
      </c>
      <c r="E423" s="57" t="str">
        <f>IF(Grundbuch!G421&lt;&gt;"",Grundbuch!G421,"")</f>
        <v/>
      </c>
      <c r="F423" s="58">
        <f>Grundbuch!H421</f>
        <v>0</v>
      </c>
      <c r="G423" s="58">
        <f>Grundbuch!I421</f>
        <v>0</v>
      </c>
      <c r="H423" s="58">
        <f>SUMIF($E$4:$E423,$E423,$F$4:$F423)</f>
        <v>0</v>
      </c>
      <c r="I423" s="58">
        <f>SUMIF($E$4:$E423,$E423,$G$4:$G423)</f>
        <v>0</v>
      </c>
      <c r="J423" s="58">
        <f t="shared" si="12"/>
        <v>0</v>
      </c>
      <c r="K423" s="58">
        <f t="shared" si="13"/>
        <v>0</v>
      </c>
      <c r="L423" s="57">
        <f>Grundbuch!J421</f>
        <v>0</v>
      </c>
    </row>
    <row r="424" spans="1:12" hidden="1" x14ac:dyDescent="0.2">
      <c r="A424" s="57" t="str">
        <f>IF(Grundbuch!C422&lt;&gt;"",Grundbuch!C422,"")</f>
        <v/>
      </c>
      <c r="B424" s="57" t="str">
        <f>IF(Grundbuch!D422&lt;&gt;"",Grundbuch!D422,"")</f>
        <v/>
      </c>
      <c r="C424" s="57" t="str">
        <f>IF(Grundbuch!E422&lt;&gt;"",Grundbuch!E422,"")</f>
        <v/>
      </c>
      <c r="D424" s="57" t="str">
        <f>IF(Grundbuch!F422&lt;&gt;"",Grundbuch!F422,"")</f>
        <v/>
      </c>
      <c r="E424" s="57" t="str">
        <f>IF(Grundbuch!G422&lt;&gt;"",Grundbuch!G422,"")</f>
        <v/>
      </c>
      <c r="F424" s="58">
        <f>Grundbuch!H422</f>
        <v>0</v>
      </c>
      <c r="G424" s="58">
        <f>Grundbuch!I422</f>
        <v>0</v>
      </c>
      <c r="H424" s="58">
        <f>SUMIF($E$4:$E424,$E424,$F$4:$F424)</f>
        <v>0</v>
      </c>
      <c r="I424" s="58">
        <f>SUMIF($E$4:$E424,$E424,$G$4:$G424)</f>
        <v>0</v>
      </c>
      <c r="J424" s="58">
        <f t="shared" si="12"/>
        <v>0</v>
      </c>
      <c r="K424" s="58">
        <f t="shared" si="13"/>
        <v>0</v>
      </c>
      <c r="L424" s="57">
        <f>Grundbuch!J422</f>
        <v>0</v>
      </c>
    </row>
    <row r="425" spans="1:12" hidden="1" x14ac:dyDescent="0.2">
      <c r="A425" s="57" t="str">
        <f>IF(Grundbuch!C423&lt;&gt;"",Grundbuch!C423,"")</f>
        <v/>
      </c>
      <c r="B425" s="57" t="str">
        <f>IF(Grundbuch!D423&lt;&gt;"",Grundbuch!D423,"")</f>
        <v/>
      </c>
      <c r="C425" s="57" t="str">
        <f>IF(Grundbuch!E423&lt;&gt;"",Grundbuch!E423,"")</f>
        <v/>
      </c>
      <c r="D425" s="57" t="str">
        <f>IF(Grundbuch!F423&lt;&gt;"",Grundbuch!F423,"")</f>
        <v/>
      </c>
      <c r="E425" s="57" t="str">
        <f>IF(Grundbuch!G423&lt;&gt;"",Grundbuch!G423,"")</f>
        <v/>
      </c>
      <c r="F425" s="58">
        <f>Grundbuch!H423</f>
        <v>0</v>
      </c>
      <c r="G425" s="58">
        <f>Grundbuch!I423</f>
        <v>0</v>
      </c>
      <c r="H425" s="58">
        <f>SUMIF($E$4:$E425,$E425,$F$4:$F425)</f>
        <v>0</v>
      </c>
      <c r="I425" s="58">
        <f>SUMIF($E$4:$E425,$E425,$G$4:$G425)</f>
        <v>0</v>
      </c>
      <c r="J425" s="58">
        <f t="shared" si="12"/>
        <v>0</v>
      </c>
      <c r="K425" s="58">
        <f t="shared" si="13"/>
        <v>0</v>
      </c>
      <c r="L425" s="57">
        <f>Grundbuch!J423</f>
        <v>0</v>
      </c>
    </row>
    <row r="426" spans="1:12" hidden="1" x14ac:dyDescent="0.2">
      <c r="A426" s="57" t="str">
        <f>IF(Grundbuch!C424&lt;&gt;"",Grundbuch!C424,"")</f>
        <v/>
      </c>
      <c r="B426" s="57" t="str">
        <f>IF(Grundbuch!D424&lt;&gt;"",Grundbuch!D424,"")</f>
        <v/>
      </c>
      <c r="C426" s="57" t="str">
        <f>IF(Grundbuch!E424&lt;&gt;"",Grundbuch!E424,"")</f>
        <v/>
      </c>
      <c r="D426" s="57" t="str">
        <f>IF(Grundbuch!F424&lt;&gt;"",Grundbuch!F424,"")</f>
        <v/>
      </c>
      <c r="E426" s="57" t="str">
        <f>IF(Grundbuch!G424&lt;&gt;"",Grundbuch!G424,"")</f>
        <v/>
      </c>
      <c r="F426" s="58">
        <f>Grundbuch!H424</f>
        <v>0</v>
      </c>
      <c r="G426" s="58">
        <f>Grundbuch!I424</f>
        <v>0</v>
      </c>
      <c r="H426" s="58">
        <f>SUMIF($E$4:$E426,$E426,$F$4:$F426)</f>
        <v>0</v>
      </c>
      <c r="I426" s="58">
        <f>SUMIF($E$4:$E426,$E426,$G$4:$G426)</f>
        <v>0</v>
      </c>
      <c r="J426" s="58">
        <f t="shared" si="12"/>
        <v>0</v>
      </c>
      <c r="K426" s="58">
        <f t="shared" si="13"/>
        <v>0</v>
      </c>
      <c r="L426" s="57">
        <f>Grundbuch!J424</f>
        <v>0</v>
      </c>
    </row>
    <row r="427" spans="1:12" hidden="1" x14ac:dyDescent="0.2">
      <c r="A427" s="57" t="str">
        <f>IF(Grundbuch!C425&lt;&gt;"",Grundbuch!C425,"")</f>
        <v/>
      </c>
      <c r="B427" s="57" t="str">
        <f>IF(Grundbuch!D425&lt;&gt;"",Grundbuch!D425,"")</f>
        <v/>
      </c>
      <c r="C427" s="57" t="str">
        <f>IF(Grundbuch!E425&lt;&gt;"",Grundbuch!E425,"")</f>
        <v/>
      </c>
      <c r="D427" s="57" t="str">
        <f>IF(Grundbuch!F425&lt;&gt;"",Grundbuch!F425,"")</f>
        <v/>
      </c>
      <c r="E427" s="57" t="str">
        <f>IF(Grundbuch!G425&lt;&gt;"",Grundbuch!G425,"")</f>
        <v/>
      </c>
      <c r="F427" s="58">
        <f>Grundbuch!H425</f>
        <v>0</v>
      </c>
      <c r="G427" s="58">
        <f>Grundbuch!I425</f>
        <v>0</v>
      </c>
      <c r="H427" s="58">
        <f>SUMIF($E$4:$E427,$E427,$F$4:$F427)</f>
        <v>0</v>
      </c>
      <c r="I427" s="58">
        <f>SUMIF($E$4:$E427,$E427,$G$4:$G427)</f>
        <v>0</v>
      </c>
      <c r="J427" s="58">
        <f t="shared" si="12"/>
        <v>0</v>
      </c>
      <c r="K427" s="58">
        <f t="shared" si="13"/>
        <v>0</v>
      </c>
      <c r="L427" s="57">
        <f>Grundbuch!J425</f>
        <v>0</v>
      </c>
    </row>
    <row r="428" spans="1:12" hidden="1" x14ac:dyDescent="0.2">
      <c r="A428" s="57" t="str">
        <f>IF(Grundbuch!C426&lt;&gt;"",Grundbuch!C426,"")</f>
        <v/>
      </c>
      <c r="B428" s="57" t="str">
        <f>IF(Grundbuch!D426&lt;&gt;"",Grundbuch!D426,"")</f>
        <v/>
      </c>
      <c r="C428" s="57" t="str">
        <f>IF(Grundbuch!E426&lt;&gt;"",Grundbuch!E426,"")</f>
        <v/>
      </c>
      <c r="D428" s="57" t="str">
        <f>IF(Grundbuch!F426&lt;&gt;"",Grundbuch!F426,"")</f>
        <v/>
      </c>
      <c r="E428" s="57" t="str">
        <f>IF(Grundbuch!G426&lt;&gt;"",Grundbuch!G426,"")</f>
        <v/>
      </c>
      <c r="F428" s="58">
        <f>Grundbuch!H426</f>
        <v>0</v>
      </c>
      <c r="G428" s="58">
        <f>Grundbuch!I426</f>
        <v>0</v>
      </c>
      <c r="H428" s="58">
        <f>SUMIF($E$4:$E428,$E428,$F$4:$F428)</f>
        <v>0</v>
      </c>
      <c r="I428" s="58">
        <f>SUMIF($E$4:$E428,$E428,$G$4:$G428)</f>
        <v>0</v>
      </c>
      <c r="J428" s="58">
        <f t="shared" si="12"/>
        <v>0</v>
      </c>
      <c r="K428" s="58">
        <f t="shared" si="13"/>
        <v>0</v>
      </c>
      <c r="L428" s="57">
        <f>Grundbuch!J426</f>
        <v>0</v>
      </c>
    </row>
    <row r="429" spans="1:12" hidden="1" x14ac:dyDescent="0.2">
      <c r="A429" s="57" t="str">
        <f>IF(Grundbuch!C427&lt;&gt;"",Grundbuch!C427,"")</f>
        <v/>
      </c>
      <c r="B429" s="57" t="str">
        <f>IF(Grundbuch!D427&lt;&gt;"",Grundbuch!D427,"")</f>
        <v/>
      </c>
      <c r="C429" s="57" t="str">
        <f>IF(Grundbuch!E427&lt;&gt;"",Grundbuch!E427,"")</f>
        <v/>
      </c>
      <c r="D429" s="57" t="str">
        <f>IF(Grundbuch!F427&lt;&gt;"",Grundbuch!F427,"")</f>
        <v/>
      </c>
      <c r="E429" s="57" t="str">
        <f>IF(Grundbuch!G427&lt;&gt;"",Grundbuch!G427,"")</f>
        <v/>
      </c>
      <c r="F429" s="58">
        <f>Grundbuch!H427</f>
        <v>0</v>
      </c>
      <c r="G429" s="58">
        <f>Grundbuch!I427</f>
        <v>0</v>
      </c>
      <c r="H429" s="58">
        <f>SUMIF($E$4:$E429,$E429,$F$4:$F429)</f>
        <v>0</v>
      </c>
      <c r="I429" s="58">
        <f>SUMIF($E$4:$E429,$E429,$G$4:$G429)</f>
        <v>0</v>
      </c>
      <c r="J429" s="58">
        <f t="shared" si="12"/>
        <v>0</v>
      </c>
      <c r="K429" s="58">
        <f t="shared" si="13"/>
        <v>0</v>
      </c>
      <c r="L429" s="57">
        <f>Grundbuch!J427</f>
        <v>0</v>
      </c>
    </row>
    <row r="430" spans="1:12" hidden="1" x14ac:dyDescent="0.2">
      <c r="A430" s="57" t="str">
        <f>IF(Grundbuch!C428&lt;&gt;"",Grundbuch!C428,"")</f>
        <v/>
      </c>
      <c r="B430" s="57" t="str">
        <f>IF(Grundbuch!D428&lt;&gt;"",Grundbuch!D428,"")</f>
        <v/>
      </c>
      <c r="C430" s="57" t="str">
        <f>IF(Grundbuch!E428&lt;&gt;"",Grundbuch!E428,"")</f>
        <v/>
      </c>
      <c r="D430" s="57" t="str">
        <f>IF(Grundbuch!F428&lt;&gt;"",Grundbuch!F428,"")</f>
        <v/>
      </c>
      <c r="E430" s="57" t="str">
        <f>IF(Grundbuch!G428&lt;&gt;"",Grundbuch!G428,"")</f>
        <v/>
      </c>
      <c r="F430" s="58">
        <f>Grundbuch!H428</f>
        <v>0</v>
      </c>
      <c r="G430" s="58">
        <f>Grundbuch!I428</f>
        <v>0</v>
      </c>
      <c r="H430" s="58">
        <f>SUMIF($E$4:$E430,$E430,$F$4:$F430)</f>
        <v>0</v>
      </c>
      <c r="I430" s="58">
        <f>SUMIF($E$4:$E430,$E430,$G$4:$G430)</f>
        <v>0</v>
      </c>
      <c r="J430" s="58">
        <f t="shared" si="12"/>
        <v>0</v>
      </c>
      <c r="K430" s="58">
        <f t="shared" si="13"/>
        <v>0</v>
      </c>
      <c r="L430" s="57">
        <f>Grundbuch!J428</f>
        <v>0</v>
      </c>
    </row>
    <row r="431" spans="1:12" hidden="1" x14ac:dyDescent="0.2">
      <c r="A431" s="57" t="str">
        <f>IF(Grundbuch!C429&lt;&gt;"",Grundbuch!C429,"")</f>
        <v/>
      </c>
      <c r="B431" s="57" t="str">
        <f>IF(Grundbuch!D429&lt;&gt;"",Grundbuch!D429,"")</f>
        <v/>
      </c>
      <c r="C431" s="57" t="str">
        <f>IF(Grundbuch!E429&lt;&gt;"",Grundbuch!E429,"")</f>
        <v/>
      </c>
      <c r="D431" s="57" t="str">
        <f>IF(Grundbuch!F429&lt;&gt;"",Grundbuch!F429,"")</f>
        <v/>
      </c>
      <c r="E431" s="57" t="str">
        <f>IF(Grundbuch!G429&lt;&gt;"",Grundbuch!G429,"")</f>
        <v/>
      </c>
      <c r="F431" s="58">
        <f>Grundbuch!H429</f>
        <v>0</v>
      </c>
      <c r="G431" s="58">
        <f>Grundbuch!I429</f>
        <v>0</v>
      </c>
      <c r="H431" s="58">
        <f>SUMIF($E$4:$E431,$E431,$F$4:$F431)</f>
        <v>0</v>
      </c>
      <c r="I431" s="58">
        <f>SUMIF($E$4:$E431,$E431,$G$4:$G431)</f>
        <v>0</v>
      </c>
      <c r="J431" s="58">
        <f t="shared" si="12"/>
        <v>0</v>
      </c>
      <c r="K431" s="58">
        <f t="shared" si="13"/>
        <v>0</v>
      </c>
      <c r="L431" s="57">
        <f>Grundbuch!J429</f>
        <v>0</v>
      </c>
    </row>
    <row r="432" spans="1:12" hidden="1" x14ac:dyDescent="0.2">
      <c r="A432" s="57" t="str">
        <f>IF(Grundbuch!C430&lt;&gt;"",Grundbuch!C430,"")</f>
        <v/>
      </c>
      <c r="B432" s="57" t="str">
        <f>IF(Grundbuch!D430&lt;&gt;"",Grundbuch!D430,"")</f>
        <v/>
      </c>
      <c r="C432" s="57" t="str">
        <f>IF(Grundbuch!E430&lt;&gt;"",Grundbuch!E430,"")</f>
        <v/>
      </c>
      <c r="D432" s="57" t="str">
        <f>IF(Grundbuch!F430&lt;&gt;"",Grundbuch!F430,"")</f>
        <v/>
      </c>
      <c r="E432" s="57" t="str">
        <f>IF(Grundbuch!G430&lt;&gt;"",Grundbuch!G430,"")</f>
        <v/>
      </c>
      <c r="F432" s="58">
        <f>Grundbuch!H430</f>
        <v>0</v>
      </c>
      <c r="G432" s="58">
        <f>Grundbuch!I430</f>
        <v>0</v>
      </c>
      <c r="H432" s="58">
        <f>SUMIF($E$4:$E432,$E432,$F$4:$F432)</f>
        <v>0</v>
      </c>
      <c r="I432" s="58">
        <f>SUMIF($E$4:$E432,$E432,$G$4:$G432)</f>
        <v>0</v>
      </c>
      <c r="J432" s="58">
        <f t="shared" si="12"/>
        <v>0</v>
      </c>
      <c r="K432" s="58">
        <f t="shared" si="13"/>
        <v>0</v>
      </c>
      <c r="L432" s="57">
        <f>Grundbuch!J430</f>
        <v>0</v>
      </c>
    </row>
    <row r="433" spans="1:12" hidden="1" x14ac:dyDescent="0.2">
      <c r="A433" s="57" t="str">
        <f>IF(Grundbuch!C431&lt;&gt;"",Grundbuch!C431,"")</f>
        <v/>
      </c>
      <c r="B433" s="57" t="str">
        <f>IF(Grundbuch!D431&lt;&gt;"",Grundbuch!D431,"")</f>
        <v/>
      </c>
      <c r="C433" s="57" t="str">
        <f>IF(Grundbuch!E431&lt;&gt;"",Grundbuch!E431,"")</f>
        <v/>
      </c>
      <c r="D433" s="57" t="str">
        <f>IF(Grundbuch!F431&lt;&gt;"",Grundbuch!F431,"")</f>
        <v/>
      </c>
      <c r="E433" s="57" t="str">
        <f>IF(Grundbuch!G431&lt;&gt;"",Grundbuch!G431,"")</f>
        <v/>
      </c>
      <c r="F433" s="58">
        <f>Grundbuch!H431</f>
        <v>0</v>
      </c>
      <c r="G433" s="58">
        <f>Grundbuch!I431</f>
        <v>0</v>
      </c>
      <c r="H433" s="58">
        <f>SUMIF($E$4:$E433,$E433,$F$4:$F433)</f>
        <v>0</v>
      </c>
      <c r="I433" s="58">
        <f>SUMIF($E$4:$E433,$E433,$G$4:$G433)</f>
        <v>0</v>
      </c>
      <c r="J433" s="58">
        <f t="shared" si="12"/>
        <v>0</v>
      </c>
      <c r="K433" s="58">
        <f t="shared" si="13"/>
        <v>0</v>
      </c>
      <c r="L433" s="57">
        <f>Grundbuch!J431</f>
        <v>0</v>
      </c>
    </row>
    <row r="434" spans="1:12" hidden="1" x14ac:dyDescent="0.2">
      <c r="A434" s="57" t="str">
        <f>IF(Grundbuch!C432&lt;&gt;"",Grundbuch!C432,"")</f>
        <v/>
      </c>
      <c r="B434" s="57" t="str">
        <f>IF(Grundbuch!D432&lt;&gt;"",Grundbuch!D432,"")</f>
        <v/>
      </c>
      <c r="C434" s="57" t="str">
        <f>IF(Grundbuch!E432&lt;&gt;"",Grundbuch!E432,"")</f>
        <v/>
      </c>
      <c r="D434" s="57" t="str">
        <f>IF(Grundbuch!F432&lt;&gt;"",Grundbuch!F432,"")</f>
        <v/>
      </c>
      <c r="E434" s="57" t="str">
        <f>IF(Grundbuch!G432&lt;&gt;"",Grundbuch!G432,"")</f>
        <v/>
      </c>
      <c r="F434" s="58">
        <f>Grundbuch!H432</f>
        <v>0</v>
      </c>
      <c r="G434" s="58">
        <f>Grundbuch!I432</f>
        <v>0</v>
      </c>
      <c r="H434" s="58">
        <f>SUMIF($E$4:$E434,$E434,$F$4:$F434)</f>
        <v>0</v>
      </c>
      <c r="I434" s="58">
        <f>SUMIF($E$4:$E434,$E434,$G$4:$G434)</f>
        <v>0</v>
      </c>
      <c r="J434" s="58">
        <f t="shared" si="12"/>
        <v>0</v>
      </c>
      <c r="K434" s="58">
        <f t="shared" si="13"/>
        <v>0</v>
      </c>
      <c r="L434" s="57">
        <f>Grundbuch!J432</f>
        <v>0</v>
      </c>
    </row>
    <row r="435" spans="1:12" hidden="1" x14ac:dyDescent="0.2">
      <c r="A435" s="57" t="str">
        <f>IF(Grundbuch!C433&lt;&gt;"",Grundbuch!C433,"")</f>
        <v/>
      </c>
      <c r="B435" s="57" t="str">
        <f>IF(Grundbuch!D433&lt;&gt;"",Grundbuch!D433,"")</f>
        <v/>
      </c>
      <c r="C435" s="57" t="str">
        <f>IF(Grundbuch!E433&lt;&gt;"",Grundbuch!E433,"")</f>
        <v/>
      </c>
      <c r="D435" s="57" t="str">
        <f>IF(Grundbuch!F433&lt;&gt;"",Grundbuch!F433,"")</f>
        <v/>
      </c>
      <c r="E435" s="57" t="str">
        <f>IF(Grundbuch!G433&lt;&gt;"",Grundbuch!G433,"")</f>
        <v/>
      </c>
      <c r="F435" s="58">
        <f>Grundbuch!H433</f>
        <v>0</v>
      </c>
      <c r="G435" s="58">
        <f>Grundbuch!I433</f>
        <v>0</v>
      </c>
      <c r="H435" s="58">
        <f>SUMIF($E$4:$E435,$E435,$F$4:$F435)</f>
        <v>0</v>
      </c>
      <c r="I435" s="58">
        <f>SUMIF($E$4:$E435,$E435,$G$4:$G435)</f>
        <v>0</v>
      </c>
      <c r="J435" s="58">
        <f t="shared" si="12"/>
        <v>0</v>
      </c>
      <c r="K435" s="58">
        <f t="shared" si="13"/>
        <v>0</v>
      </c>
      <c r="L435" s="57">
        <f>Grundbuch!J433</f>
        <v>0</v>
      </c>
    </row>
    <row r="436" spans="1:12" hidden="1" x14ac:dyDescent="0.2">
      <c r="A436" s="57" t="str">
        <f>IF(Grundbuch!C434&lt;&gt;"",Grundbuch!C434,"")</f>
        <v/>
      </c>
      <c r="B436" s="57" t="str">
        <f>IF(Grundbuch!D434&lt;&gt;"",Grundbuch!D434,"")</f>
        <v/>
      </c>
      <c r="C436" s="57" t="str">
        <f>IF(Grundbuch!E434&lt;&gt;"",Grundbuch!E434,"")</f>
        <v/>
      </c>
      <c r="D436" s="57" t="str">
        <f>IF(Grundbuch!F434&lt;&gt;"",Grundbuch!F434,"")</f>
        <v/>
      </c>
      <c r="E436" s="57" t="str">
        <f>IF(Grundbuch!G434&lt;&gt;"",Grundbuch!G434,"")</f>
        <v/>
      </c>
      <c r="F436" s="58">
        <f>Grundbuch!H434</f>
        <v>0</v>
      </c>
      <c r="G436" s="58">
        <f>Grundbuch!I434</f>
        <v>0</v>
      </c>
      <c r="H436" s="58">
        <f>SUMIF($E$4:$E436,$E436,$F$4:$F436)</f>
        <v>0</v>
      </c>
      <c r="I436" s="58">
        <f>SUMIF($E$4:$E436,$E436,$G$4:$G436)</f>
        <v>0</v>
      </c>
      <c r="J436" s="58">
        <f t="shared" si="12"/>
        <v>0</v>
      </c>
      <c r="K436" s="58">
        <f t="shared" si="13"/>
        <v>0</v>
      </c>
      <c r="L436" s="57">
        <f>Grundbuch!J434</f>
        <v>0</v>
      </c>
    </row>
    <row r="437" spans="1:12" hidden="1" x14ac:dyDescent="0.2">
      <c r="A437" s="57" t="str">
        <f>IF(Grundbuch!C435&lt;&gt;"",Grundbuch!C435,"")</f>
        <v/>
      </c>
      <c r="B437" s="57" t="str">
        <f>IF(Grundbuch!D435&lt;&gt;"",Grundbuch!D435,"")</f>
        <v/>
      </c>
      <c r="C437" s="57" t="str">
        <f>IF(Grundbuch!E435&lt;&gt;"",Grundbuch!E435,"")</f>
        <v/>
      </c>
      <c r="D437" s="57" t="str">
        <f>IF(Grundbuch!F435&lt;&gt;"",Grundbuch!F435,"")</f>
        <v/>
      </c>
      <c r="E437" s="57" t="str">
        <f>IF(Grundbuch!G435&lt;&gt;"",Grundbuch!G435,"")</f>
        <v/>
      </c>
      <c r="F437" s="58">
        <f>Grundbuch!H435</f>
        <v>0</v>
      </c>
      <c r="G437" s="58">
        <f>Grundbuch!I435</f>
        <v>0</v>
      </c>
      <c r="H437" s="58">
        <f>SUMIF($E$4:$E437,$E437,$F$4:$F437)</f>
        <v>0</v>
      </c>
      <c r="I437" s="58">
        <f>SUMIF($E$4:$E437,$E437,$G$4:$G437)</f>
        <v>0</v>
      </c>
      <c r="J437" s="58">
        <f t="shared" si="12"/>
        <v>0</v>
      </c>
      <c r="K437" s="58">
        <f t="shared" si="13"/>
        <v>0</v>
      </c>
      <c r="L437" s="57">
        <f>Grundbuch!J435</f>
        <v>0</v>
      </c>
    </row>
    <row r="438" spans="1:12" hidden="1" x14ac:dyDescent="0.2">
      <c r="A438" s="57" t="str">
        <f>IF(Grundbuch!C436&lt;&gt;"",Grundbuch!C436,"")</f>
        <v/>
      </c>
      <c r="B438" s="57" t="str">
        <f>IF(Grundbuch!D436&lt;&gt;"",Grundbuch!D436,"")</f>
        <v/>
      </c>
      <c r="C438" s="57" t="str">
        <f>IF(Grundbuch!E436&lt;&gt;"",Grundbuch!E436,"")</f>
        <v/>
      </c>
      <c r="D438" s="57" t="str">
        <f>IF(Grundbuch!F436&lt;&gt;"",Grundbuch!F436,"")</f>
        <v/>
      </c>
      <c r="E438" s="57" t="str">
        <f>IF(Grundbuch!G436&lt;&gt;"",Grundbuch!G436,"")</f>
        <v/>
      </c>
      <c r="F438" s="58">
        <f>Grundbuch!H436</f>
        <v>0</v>
      </c>
      <c r="G438" s="58">
        <f>Grundbuch!I436</f>
        <v>0</v>
      </c>
      <c r="H438" s="58">
        <f>SUMIF($E$4:$E438,$E438,$F$4:$F438)</f>
        <v>0</v>
      </c>
      <c r="I438" s="58">
        <f>SUMIF($E$4:$E438,$E438,$G$4:$G438)</f>
        <v>0</v>
      </c>
      <c r="J438" s="58">
        <f t="shared" si="12"/>
        <v>0</v>
      </c>
      <c r="K438" s="58">
        <f t="shared" si="13"/>
        <v>0</v>
      </c>
      <c r="L438" s="57">
        <f>Grundbuch!J436</f>
        <v>0</v>
      </c>
    </row>
    <row r="439" spans="1:12" hidden="1" x14ac:dyDescent="0.2">
      <c r="A439" s="57" t="str">
        <f>IF(Grundbuch!C437&lt;&gt;"",Grundbuch!C437,"")</f>
        <v/>
      </c>
      <c r="B439" s="57" t="str">
        <f>IF(Grundbuch!D437&lt;&gt;"",Grundbuch!D437,"")</f>
        <v/>
      </c>
      <c r="C439" s="57" t="str">
        <f>IF(Grundbuch!E437&lt;&gt;"",Grundbuch!E437,"")</f>
        <v/>
      </c>
      <c r="D439" s="57" t="str">
        <f>IF(Grundbuch!F437&lt;&gt;"",Grundbuch!F437,"")</f>
        <v/>
      </c>
      <c r="E439" s="57" t="str">
        <f>IF(Grundbuch!G437&lt;&gt;"",Grundbuch!G437,"")</f>
        <v/>
      </c>
      <c r="F439" s="58">
        <f>Grundbuch!H437</f>
        <v>0</v>
      </c>
      <c r="G439" s="58">
        <f>Grundbuch!I437</f>
        <v>0</v>
      </c>
      <c r="H439" s="58">
        <f>SUMIF($E$4:$E439,$E439,$F$4:$F439)</f>
        <v>0</v>
      </c>
      <c r="I439" s="58">
        <f>SUMIF($E$4:$E439,$E439,$G$4:$G439)</f>
        <v>0</v>
      </c>
      <c r="J439" s="58">
        <f t="shared" si="12"/>
        <v>0</v>
      </c>
      <c r="K439" s="58">
        <f t="shared" si="13"/>
        <v>0</v>
      </c>
      <c r="L439" s="57">
        <f>Grundbuch!J437</f>
        <v>0</v>
      </c>
    </row>
    <row r="440" spans="1:12" hidden="1" x14ac:dyDescent="0.2">
      <c r="A440" s="57" t="str">
        <f>IF(Grundbuch!C438&lt;&gt;"",Grundbuch!C438,"")</f>
        <v/>
      </c>
      <c r="B440" s="57" t="str">
        <f>IF(Grundbuch!D438&lt;&gt;"",Grundbuch!D438,"")</f>
        <v/>
      </c>
      <c r="C440" s="57" t="str">
        <f>IF(Grundbuch!E438&lt;&gt;"",Grundbuch!E438,"")</f>
        <v/>
      </c>
      <c r="D440" s="57" t="str">
        <f>IF(Grundbuch!F438&lt;&gt;"",Grundbuch!F438,"")</f>
        <v/>
      </c>
      <c r="E440" s="57" t="str">
        <f>IF(Grundbuch!G438&lt;&gt;"",Grundbuch!G438,"")</f>
        <v/>
      </c>
      <c r="F440" s="58">
        <f>Grundbuch!H438</f>
        <v>0</v>
      </c>
      <c r="G440" s="58">
        <f>Grundbuch!I438</f>
        <v>0</v>
      </c>
      <c r="H440" s="58">
        <f>SUMIF($E$4:$E440,$E440,$F$4:$F440)</f>
        <v>0</v>
      </c>
      <c r="I440" s="58">
        <f>SUMIF($E$4:$E440,$E440,$G$4:$G440)</f>
        <v>0</v>
      </c>
      <c r="J440" s="58">
        <f t="shared" si="12"/>
        <v>0</v>
      </c>
      <c r="K440" s="58">
        <f t="shared" si="13"/>
        <v>0</v>
      </c>
      <c r="L440" s="57">
        <f>Grundbuch!J438</f>
        <v>0</v>
      </c>
    </row>
    <row r="441" spans="1:12" hidden="1" x14ac:dyDescent="0.2">
      <c r="A441" s="57" t="str">
        <f>IF(Grundbuch!C439&lt;&gt;"",Grundbuch!C439,"")</f>
        <v/>
      </c>
      <c r="B441" s="57" t="str">
        <f>IF(Grundbuch!D439&lt;&gt;"",Grundbuch!D439,"")</f>
        <v/>
      </c>
      <c r="C441" s="57" t="str">
        <f>IF(Grundbuch!E439&lt;&gt;"",Grundbuch!E439,"")</f>
        <v/>
      </c>
      <c r="D441" s="57" t="str">
        <f>IF(Grundbuch!F439&lt;&gt;"",Grundbuch!F439,"")</f>
        <v/>
      </c>
      <c r="E441" s="57" t="str">
        <f>IF(Grundbuch!G439&lt;&gt;"",Grundbuch!G439,"")</f>
        <v/>
      </c>
      <c r="F441" s="58">
        <f>Grundbuch!H439</f>
        <v>0</v>
      </c>
      <c r="G441" s="58">
        <f>Grundbuch!I439</f>
        <v>0</v>
      </c>
      <c r="H441" s="58">
        <f>SUMIF($E$4:$E441,$E441,$F$4:$F441)</f>
        <v>0</v>
      </c>
      <c r="I441" s="58">
        <f>SUMIF($E$4:$E441,$E441,$G$4:$G441)</f>
        <v>0</v>
      </c>
      <c r="J441" s="58">
        <f t="shared" si="12"/>
        <v>0</v>
      </c>
      <c r="K441" s="58">
        <f t="shared" si="13"/>
        <v>0</v>
      </c>
      <c r="L441" s="57">
        <f>Grundbuch!J439</f>
        <v>0</v>
      </c>
    </row>
    <row r="442" spans="1:12" hidden="1" x14ac:dyDescent="0.2">
      <c r="A442" s="57" t="str">
        <f>IF(Grundbuch!C440&lt;&gt;"",Grundbuch!C440,"")</f>
        <v/>
      </c>
      <c r="B442" s="57" t="str">
        <f>IF(Grundbuch!D440&lt;&gt;"",Grundbuch!D440,"")</f>
        <v/>
      </c>
      <c r="C442" s="57" t="str">
        <f>IF(Grundbuch!E440&lt;&gt;"",Grundbuch!E440,"")</f>
        <v/>
      </c>
      <c r="D442" s="57" t="str">
        <f>IF(Grundbuch!F440&lt;&gt;"",Grundbuch!F440,"")</f>
        <v/>
      </c>
      <c r="E442" s="57" t="str">
        <f>IF(Grundbuch!G440&lt;&gt;"",Grundbuch!G440,"")</f>
        <v/>
      </c>
      <c r="F442" s="58">
        <f>Grundbuch!H440</f>
        <v>0</v>
      </c>
      <c r="G442" s="58">
        <f>Grundbuch!I440</f>
        <v>0</v>
      </c>
      <c r="H442" s="58">
        <f>SUMIF($E$4:$E442,$E442,$F$4:$F442)</f>
        <v>0</v>
      </c>
      <c r="I442" s="58">
        <f>SUMIF($E$4:$E442,$E442,$G$4:$G442)</f>
        <v>0</v>
      </c>
      <c r="J442" s="58">
        <f t="shared" si="12"/>
        <v>0</v>
      </c>
      <c r="K442" s="58">
        <f t="shared" si="13"/>
        <v>0</v>
      </c>
      <c r="L442" s="57">
        <f>Grundbuch!J440</f>
        <v>0</v>
      </c>
    </row>
    <row r="443" spans="1:12" hidden="1" x14ac:dyDescent="0.2">
      <c r="A443" s="57" t="str">
        <f>IF(Grundbuch!C441&lt;&gt;"",Grundbuch!C441,"")</f>
        <v/>
      </c>
      <c r="B443" s="57" t="str">
        <f>IF(Grundbuch!D441&lt;&gt;"",Grundbuch!D441,"")</f>
        <v/>
      </c>
      <c r="C443" s="57" t="str">
        <f>IF(Grundbuch!E441&lt;&gt;"",Grundbuch!E441,"")</f>
        <v/>
      </c>
      <c r="D443" s="57" t="str">
        <f>IF(Grundbuch!F441&lt;&gt;"",Grundbuch!F441,"")</f>
        <v/>
      </c>
      <c r="E443" s="57" t="str">
        <f>IF(Grundbuch!G441&lt;&gt;"",Grundbuch!G441,"")</f>
        <v/>
      </c>
      <c r="F443" s="58">
        <f>Grundbuch!H441</f>
        <v>0</v>
      </c>
      <c r="G443" s="58">
        <f>Grundbuch!I441</f>
        <v>0</v>
      </c>
      <c r="H443" s="58">
        <f>SUMIF($E$4:$E443,$E443,$F$4:$F443)</f>
        <v>0</v>
      </c>
      <c r="I443" s="58">
        <f>SUMIF($E$4:$E443,$E443,$G$4:$G443)</f>
        <v>0</v>
      </c>
      <c r="J443" s="58">
        <f t="shared" si="12"/>
        <v>0</v>
      </c>
      <c r="K443" s="58">
        <f t="shared" si="13"/>
        <v>0</v>
      </c>
      <c r="L443" s="57">
        <f>Grundbuch!J441</f>
        <v>0</v>
      </c>
    </row>
    <row r="444" spans="1:12" hidden="1" x14ac:dyDescent="0.2">
      <c r="A444" s="57" t="str">
        <f>IF(Grundbuch!C442&lt;&gt;"",Grundbuch!C442,"")</f>
        <v/>
      </c>
      <c r="B444" s="57" t="str">
        <f>IF(Grundbuch!D442&lt;&gt;"",Grundbuch!D442,"")</f>
        <v/>
      </c>
      <c r="C444" s="57" t="str">
        <f>IF(Grundbuch!E442&lt;&gt;"",Grundbuch!E442,"")</f>
        <v/>
      </c>
      <c r="D444" s="57" t="str">
        <f>IF(Grundbuch!F442&lt;&gt;"",Grundbuch!F442,"")</f>
        <v/>
      </c>
      <c r="E444" s="57" t="str">
        <f>IF(Grundbuch!G442&lt;&gt;"",Grundbuch!G442,"")</f>
        <v/>
      </c>
      <c r="F444" s="58">
        <f>Grundbuch!H442</f>
        <v>0</v>
      </c>
      <c r="G444" s="58">
        <f>Grundbuch!I442</f>
        <v>0</v>
      </c>
      <c r="H444" s="58">
        <f>SUMIF($E$4:$E444,$E444,$F$4:$F444)</f>
        <v>0</v>
      </c>
      <c r="I444" s="58">
        <f>SUMIF($E$4:$E444,$E444,$G$4:$G444)</f>
        <v>0</v>
      </c>
      <c r="J444" s="58">
        <f t="shared" si="12"/>
        <v>0</v>
      </c>
      <c r="K444" s="58">
        <f t="shared" si="13"/>
        <v>0</v>
      </c>
      <c r="L444" s="57">
        <f>Grundbuch!J442</f>
        <v>0</v>
      </c>
    </row>
    <row r="445" spans="1:12" hidden="1" x14ac:dyDescent="0.2">
      <c r="A445" s="57" t="str">
        <f>IF(Grundbuch!C443&lt;&gt;"",Grundbuch!C443,"")</f>
        <v/>
      </c>
      <c r="B445" s="57" t="str">
        <f>IF(Grundbuch!D443&lt;&gt;"",Grundbuch!D443,"")</f>
        <v/>
      </c>
      <c r="C445" s="57" t="str">
        <f>IF(Grundbuch!E443&lt;&gt;"",Grundbuch!E443,"")</f>
        <v/>
      </c>
      <c r="D445" s="57" t="str">
        <f>IF(Grundbuch!F443&lt;&gt;"",Grundbuch!F443,"")</f>
        <v/>
      </c>
      <c r="E445" s="57" t="str">
        <f>IF(Grundbuch!G443&lt;&gt;"",Grundbuch!G443,"")</f>
        <v/>
      </c>
      <c r="F445" s="58">
        <f>Grundbuch!H443</f>
        <v>0</v>
      </c>
      <c r="G445" s="58">
        <f>Grundbuch!I443</f>
        <v>0</v>
      </c>
      <c r="H445" s="58">
        <f>SUMIF($E$4:$E445,$E445,$F$4:$F445)</f>
        <v>0</v>
      </c>
      <c r="I445" s="58">
        <f>SUMIF($E$4:$E445,$E445,$G$4:$G445)</f>
        <v>0</v>
      </c>
      <c r="J445" s="58">
        <f t="shared" si="12"/>
        <v>0</v>
      </c>
      <c r="K445" s="58">
        <f t="shared" si="13"/>
        <v>0</v>
      </c>
      <c r="L445" s="57">
        <f>Grundbuch!J443</f>
        <v>0</v>
      </c>
    </row>
    <row r="446" spans="1:12" hidden="1" x14ac:dyDescent="0.2">
      <c r="A446" s="57" t="str">
        <f>IF(Grundbuch!C444&lt;&gt;"",Grundbuch!C444,"")</f>
        <v/>
      </c>
      <c r="B446" s="57" t="str">
        <f>IF(Grundbuch!D444&lt;&gt;"",Grundbuch!D444,"")</f>
        <v/>
      </c>
      <c r="C446" s="57" t="str">
        <f>IF(Grundbuch!E444&lt;&gt;"",Grundbuch!E444,"")</f>
        <v/>
      </c>
      <c r="D446" s="57" t="str">
        <f>IF(Grundbuch!F444&lt;&gt;"",Grundbuch!F444,"")</f>
        <v/>
      </c>
      <c r="E446" s="57" t="str">
        <f>IF(Grundbuch!G444&lt;&gt;"",Grundbuch!G444,"")</f>
        <v/>
      </c>
      <c r="F446" s="58">
        <f>Grundbuch!H444</f>
        <v>0</v>
      </c>
      <c r="G446" s="58">
        <f>Grundbuch!I444</f>
        <v>0</v>
      </c>
      <c r="H446" s="58">
        <f>SUMIF($E$4:$E446,$E446,$F$4:$F446)</f>
        <v>0</v>
      </c>
      <c r="I446" s="58">
        <f>SUMIF($E$4:$E446,$E446,$G$4:$G446)</f>
        <v>0</v>
      </c>
      <c r="J446" s="58">
        <f t="shared" si="12"/>
        <v>0</v>
      </c>
      <c r="K446" s="58">
        <f t="shared" si="13"/>
        <v>0</v>
      </c>
      <c r="L446" s="57">
        <f>Grundbuch!J444</f>
        <v>0</v>
      </c>
    </row>
    <row r="447" spans="1:12" hidden="1" x14ac:dyDescent="0.2">
      <c r="A447" s="57" t="str">
        <f>IF(Grundbuch!C445&lt;&gt;"",Grundbuch!C445,"")</f>
        <v/>
      </c>
      <c r="B447" s="57" t="str">
        <f>IF(Grundbuch!D445&lt;&gt;"",Grundbuch!D445,"")</f>
        <v/>
      </c>
      <c r="C447" s="57" t="str">
        <f>IF(Grundbuch!E445&lt;&gt;"",Grundbuch!E445,"")</f>
        <v/>
      </c>
      <c r="D447" s="57" t="str">
        <f>IF(Grundbuch!F445&lt;&gt;"",Grundbuch!F445,"")</f>
        <v/>
      </c>
      <c r="E447" s="57" t="str">
        <f>IF(Grundbuch!G445&lt;&gt;"",Grundbuch!G445,"")</f>
        <v/>
      </c>
      <c r="F447" s="58">
        <f>Grundbuch!H445</f>
        <v>0</v>
      </c>
      <c r="G447" s="58">
        <f>Grundbuch!I445</f>
        <v>0</v>
      </c>
      <c r="H447" s="58">
        <f>SUMIF($E$4:$E447,$E447,$F$4:$F447)</f>
        <v>0</v>
      </c>
      <c r="I447" s="58">
        <f>SUMIF($E$4:$E447,$E447,$G$4:$G447)</f>
        <v>0</v>
      </c>
      <c r="J447" s="58">
        <f t="shared" si="12"/>
        <v>0</v>
      </c>
      <c r="K447" s="58">
        <f t="shared" si="13"/>
        <v>0</v>
      </c>
      <c r="L447" s="57">
        <f>Grundbuch!J445</f>
        <v>0</v>
      </c>
    </row>
    <row r="448" spans="1:12" hidden="1" x14ac:dyDescent="0.2">
      <c r="A448" s="57" t="str">
        <f>IF(Grundbuch!C446&lt;&gt;"",Grundbuch!C446,"")</f>
        <v/>
      </c>
      <c r="B448" s="57" t="str">
        <f>IF(Grundbuch!D446&lt;&gt;"",Grundbuch!D446,"")</f>
        <v/>
      </c>
      <c r="C448" s="57" t="str">
        <f>IF(Grundbuch!E446&lt;&gt;"",Grundbuch!E446,"")</f>
        <v/>
      </c>
      <c r="D448" s="57" t="str">
        <f>IF(Grundbuch!F446&lt;&gt;"",Grundbuch!F446,"")</f>
        <v/>
      </c>
      <c r="E448" s="57" t="str">
        <f>IF(Grundbuch!G446&lt;&gt;"",Grundbuch!G446,"")</f>
        <v/>
      </c>
      <c r="F448" s="58">
        <f>Grundbuch!H446</f>
        <v>0</v>
      </c>
      <c r="G448" s="58">
        <f>Grundbuch!I446</f>
        <v>0</v>
      </c>
      <c r="H448" s="58">
        <f>SUMIF($E$4:$E448,$E448,$F$4:$F448)</f>
        <v>0</v>
      </c>
      <c r="I448" s="58">
        <f>SUMIF($E$4:$E448,$E448,$G$4:$G448)</f>
        <v>0</v>
      </c>
      <c r="J448" s="58">
        <f t="shared" si="12"/>
        <v>0</v>
      </c>
      <c r="K448" s="58">
        <f t="shared" si="13"/>
        <v>0</v>
      </c>
      <c r="L448" s="57">
        <f>Grundbuch!J446</f>
        <v>0</v>
      </c>
    </row>
    <row r="449" spans="1:12" hidden="1" x14ac:dyDescent="0.2">
      <c r="A449" s="57" t="str">
        <f>IF(Grundbuch!C447&lt;&gt;"",Grundbuch!C447,"")</f>
        <v/>
      </c>
      <c r="B449" s="57" t="str">
        <f>IF(Grundbuch!D447&lt;&gt;"",Grundbuch!D447,"")</f>
        <v/>
      </c>
      <c r="C449" s="57" t="str">
        <f>IF(Grundbuch!E447&lt;&gt;"",Grundbuch!E447,"")</f>
        <v/>
      </c>
      <c r="D449" s="57" t="str">
        <f>IF(Grundbuch!F447&lt;&gt;"",Grundbuch!F447,"")</f>
        <v/>
      </c>
      <c r="E449" s="57" t="str">
        <f>IF(Grundbuch!G447&lt;&gt;"",Grundbuch!G447,"")</f>
        <v/>
      </c>
      <c r="F449" s="58">
        <f>Grundbuch!H447</f>
        <v>0</v>
      </c>
      <c r="G449" s="58">
        <f>Grundbuch!I447</f>
        <v>0</v>
      </c>
      <c r="H449" s="58">
        <f>SUMIF($E$4:$E449,$E449,$F$4:$F449)</f>
        <v>0</v>
      </c>
      <c r="I449" s="58">
        <f>SUMIF($E$4:$E449,$E449,$G$4:$G449)</f>
        <v>0</v>
      </c>
      <c r="J449" s="58">
        <f t="shared" si="12"/>
        <v>0</v>
      </c>
      <c r="K449" s="58">
        <f t="shared" si="13"/>
        <v>0</v>
      </c>
      <c r="L449" s="57">
        <f>Grundbuch!J447</f>
        <v>0</v>
      </c>
    </row>
    <row r="450" spans="1:12" hidden="1" x14ac:dyDescent="0.2">
      <c r="A450" s="57" t="str">
        <f>IF(Grundbuch!C448&lt;&gt;"",Grundbuch!C448,"")</f>
        <v/>
      </c>
      <c r="B450" s="57" t="str">
        <f>IF(Grundbuch!D448&lt;&gt;"",Grundbuch!D448,"")</f>
        <v/>
      </c>
      <c r="C450" s="57" t="str">
        <f>IF(Grundbuch!E448&lt;&gt;"",Grundbuch!E448,"")</f>
        <v/>
      </c>
      <c r="D450" s="57" t="str">
        <f>IF(Grundbuch!F448&lt;&gt;"",Grundbuch!F448,"")</f>
        <v/>
      </c>
      <c r="E450" s="57" t="str">
        <f>IF(Grundbuch!G448&lt;&gt;"",Grundbuch!G448,"")</f>
        <v/>
      </c>
      <c r="F450" s="58">
        <f>Grundbuch!H448</f>
        <v>0</v>
      </c>
      <c r="G450" s="58">
        <f>Grundbuch!I448</f>
        <v>0</v>
      </c>
      <c r="H450" s="58">
        <f>SUMIF($E$4:$E450,$E450,$F$4:$F450)</f>
        <v>0</v>
      </c>
      <c r="I450" s="58">
        <f>SUMIF($E$4:$E450,$E450,$G$4:$G450)</f>
        <v>0</v>
      </c>
      <c r="J450" s="58">
        <f t="shared" si="12"/>
        <v>0</v>
      </c>
      <c r="K450" s="58">
        <f t="shared" si="13"/>
        <v>0</v>
      </c>
      <c r="L450" s="57">
        <f>Grundbuch!J448</f>
        <v>0</v>
      </c>
    </row>
    <row r="451" spans="1:12" hidden="1" x14ac:dyDescent="0.2">
      <c r="A451" s="57" t="str">
        <f>IF(Grundbuch!C449&lt;&gt;"",Grundbuch!C449,"")</f>
        <v/>
      </c>
      <c r="B451" s="57" t="str">
        <f>IF(Grundbuch!D449&lt;&gt;"",Grundbuch!D449,"")</f>
        <v/>
      </c>
      <c r="C451" s="57" t="str">
        <f>IF(Grundbuch!E449&lt;&gt;"",Grundbuch!E449,"")</f>
        <v/>
      </c>
      <c r="D451" s="57" t="str">
        <f>IF(Grundbuch!F449&lt;&gt;"",Grundbuch!F449,"")</f>
        <v/>
      </c>
      <c r="E451" s="57" t="str">
        <f>IF(Grundbuch!G449&lt;&gt;"",Grundbuch!G449,"")</f>
        <v/>
      </c>
      <c r="F451" s="58">
        <f>Grundbuch!H449</f>
        <v>0</v>
      </c>
      <c r="G451" s="58">
        <f>Grundbuch!I449</f>
        <v>0</v>
      </c>
      <c r="H451" s="58">
        <f>SUMIF($E$4:$E451,$E451,$F$4:$F451)</f>
        <v>0</v>
      </c>
      <c r="I451" s="58">
        <f>SUMIF($E$4:$E451,$E451,$G$4:$G451)</f>
        <v>0</v>
      </c>
      <c r="J451" s="58">
        <f t="shared" si="12"/>
        <v>0</v>
      </c>
      <c r="K451" s="58">
        <f t="shared" si="13"/>
        <v>0</v>
      </c>
      <c r="L451" s="57">
        <f>Grundbuch!J449</f>
        <v>0</v>
      </c>
    </row>
    <row r="452" spans="1:12" hidden="1" x14ac:dyDescent="0.2">
      <c r="A452" s="57" t="str">
        <f>IF(Grundbuch!C450&lt;&gt;"",Grundbuch!C450,"")</f>
        <v/>
      </c>
      <c r="B452" s="57" t="str">
        <f>IF(Grundbuch!D450&lt;&gt;"",Grundbuch!D450,"")</f>
        <v/>
      </c>
      <c r="C452" s="57" t="str">
        <f>IF(Grundbuch!E450&lt;&gt;"",Grundbuch!E450,"")</f>
        <v/>
      </c>
      <c r="D452" s="57" t="str">
        <f>IF(Grundbuch!F450&lt;&gt;"",Grundbuch!F450,"")</f>
        <v/>
      </c>
      <c r="E452" s="57" t="str">
        <f>IF(Grundbuch!G450&lt;&gt;"",Grundbuch!G450,"")</f>
        <v/>
      </c>
      <c r="F452" s="58">
        <f>Grundbuch!H450</f>
        <v>0</v>
      </c>
      <c r="G452" s="58">
        <f>Grundbuch!I450</f>
        <v>0</v>
      </c>
      <c r="H452" s="58">
        <f>SUMIF($E$4:$E452,$E452,$F$4:$F452)</f>
        <v>0</v>
      </c>
      <c r="I452" s="58">
        <f>SUMIF($E$4:$E452,$E452,$G$4:$G452)</f>
        <v>0</v>
      </c>
      <c r="J452" s="58">
        <f t="shared" si="12"/>
        <v>0</v>
      </c>
      <c r="K452" s="58">
        <f t="shared" si="13"/>
        <v>0</v>
      </c>
      <c r="L452" s="57">
        <f>Grundbuch!J450</f>
        <v>0</v>
      </c>
    </row>
    <row r="453" spans="1:12" hidden="1" x14ac:dyDescent="0.2">
      <c r="A453" s="57" t="str">
        <f>IF(Grundbuch!C451&lt;&gt;"",Grundbuch!C451,"")</f>
        <v/>
      </c>
      <c r="B453" s="57" t="str">
        <f>IF(Grundbuch!D451&lt;&gt;"",Grundbuch!D451,"")</f>
        <v/>
      </c>
      <c r="C453" s="57" t="str">
        <f>IF(Grundbuch!E451&lt;&gt;"",Grundbuch!E451,"")</f>
        <v/>
      </c>
      <c r="D453" s="57" t="str">
        <f>IF(Grundbuch!F451&lt;&gt;"",Grundbuch!F451,"")</f>
        <v/>
      </c>
      <c r="E453" s="57" t="str">
        <f>IF(Grundbuch!G451&lt;&gt;"",Grundbuch!G451,"")</f>
        <v/>
      </c>
      <c r="F453" s="58">
        <f>Grundbuch!H451</f>
        <v>0</v>
      </c>
      <c r="G453" s="58">
        <f>Grundbuch!I451</f>
        <v>0</v>
      </c>
      <c r="H453" s="58">
        <f>SUMIF($E$4:$E453,$E453,$F$4:$F453)</f>
        <v>0</v>
      </c>
      <c r="I453" s="58">
        <f>SUMIF($E$4:$E453,$E453,$G$4:$G453)</f>
        <v>0</v>
      </c>
      <c r="J453" s="58">
        <f t="shared" si="12"/>
        <v>0</v>
      </c>
      <c r="K453" s="58">
        <f t="shared" si="13"/>
        <v>0</v>
      </c>
      <c r="L453" s="57">
        <f>Grundbuch!J451</f>
        <v>0</v>
      </c>
    </row>
    <row r="454" spans="1:12" hidden="1" x14ac:dyDescent="0.2">
      <c r="A454" s="57" t="str">
        <f>IF(Grundbuch!C452&lt;&gt;"",Grundbuch!C452,"")</f>
        <v/>
      </c>
      <c r="B454" s="57" t="str">
        <f>IF(Grundbuch!D452&lt;&gt;"",Grundbuch!D452,"")</f>
        <v/>
      </c>
      <c r="C454" s="57" t="str">
        <f>IF(Grundbuch!E452&lt;&gt;"",Grundbuch!E452,"")</f>
        <v/>
      </c>
      <c r="D454" s="57" t="str">
        <f>IF(Grundbuch!F452&lt;&gt;"",Grundbuch!F452,"")</f>
        <v/>
      </c>
      <c r="E454" s="57" t="str">
        <f>IF(Grundbuch!G452&lt;&gt;"",Grundbuch!G452,"")</f>
        <v/>
      </c>
      <c r="F454" s="58">
        <f>Grundbuch!H452</f>
        <v>0</v>
      </c>
      <c r="G454" s="58">
        <f>Grundbuch!I452</f>
        <v>0</v>
      </c>
      <c r="H454" s="58">
        <f>SUMIF($E$4:$E454,$E454,$F$4:$F454)</f>
        <v>0</v>
      </c>
      <c r="I454" s="58">
        <f>SUMIF($E$4:$E454,$E454,$G$4:$G454)</f>
        <v>0</v>
      </c>
      <c r="J454" s="58">
        <f t="shared" ref="J454:J517" si="14">IF(I454&gt;H454,I454-H454,0)</f>
        <v>0</v>
      </c>
      <c r="K454" s="58">
        <f t="shared" ref="K454:K517" si="15">IF(H454&gt;I454,H454-I454,0)</f>
        <v>0</v>
      </c>
      <c r="L454" s="57">
        <f>Grundbuch!J452</f>
        <v>0</v>
      </c>
    </row>
    <row r="455" spans="1:12" hidden="1" x14ac:dyDescent="0.2">
      <c r="A455" s="57" t="str">
        <f>IF(Grundbuch!C453&lt;&gt;"",Grundbuch!C453,"")</f>
        <v/>
      </c>
      <c r="B455" s="57" t="str">
        <f>IF(Grundbuch!D453&lt;&gt;"",Grundbuch!D453,"")</f>
        <v/>
      </c>
      <c r="C455" s="57" t="str">
        <f>IF(Grundbuch!E453&lt;&gt;"",Grundbuch!E453,"")</f>
        <v/>
      </c>
      <c r="D455" s="57" t="str">
        <f>IF(Grundbuch!F453&lt;&gt;"",Grundbuch!F453,"")</f>
        <v/>
      </c>
      <c r="E455" s="57" t="str">
        <f>IF(Grundbuch!G453&lt;&gt;"",Grundbuch!G453,"")</f>
        <v/>
      </c>
      <c r="F455" s="58">
        <f>Grundbuch!H453</f>
        <v>0</v>
      </c>
      <c r="G455" s="58">
        <f>Grundbuch!I453</f>
        <v>0</v>
      </c>
      <c r="H455" s="58">
        <f>SUMIF($E$4:$E455,$E455,$F$4:$F455)</f>
        <v>0</v>
      </c>
      <c r="I455" s="58">
        <f>SUMIF($E$4:$E455,$E455,$G$4:$G455)</f>
        <v>0</v>
      </c>
      <c r="J455" s="58">
        <f t="shared" si="14"/>
        <v>0</v>
      </c>
      <c r="K455" s="58">
        <f t="shared" si="15"/>
        <v>0</v>
      </c>
      <c r="L455" s="57">
        <f>Grundbuch!J453</f>
        <v>0</v>
      </c>
    </row>
    <row r="456" spans="1:12" hidden="1" x14ac:dyDescent="0.2">
      <c r="A456" s="57" t="str">
        <f>IF(Grundbuch!C454&lt;&gt;"",Grundbuch!C454,"")</f>
        <v/>
      </c>
      <c r="B456" s="57" t="str">
        <f>IF(Grundbuch!D454&lt;&gt;"",Grundbuch!D454,"")</f>
        <v/>
      </c>
      <c r="C456" s="57" t="str">
        <f>IF(Grundbuch!E454&lt;&gt;"",Grundbuch!E454,"")</f>
        <v/>
      </c>
      <c r="D456" s="57" t="str">
        <f>IF(Grundbuch!F454&lt;&gt;"",Grundbuch!F454,"")</f>
        <v/>
      </c>
      <c r="E456" s="57" t="str">
        <f>IF(Grundbuch!G454&lt;&gt;"",Grundbuch!G454,"")</f>
        <v/>
      </c>
      <c r="F456" s="58">
        <f>Grundbuch!H454</f>
        <v>0</v>
      </c>
      <c r="G456" s="58">
        <f>Grundbuch!I454</f>
        <v>0</v>
      </c>
      <c r="H456" s="58">
        <f>SUMIF($E$4:$E456,$E456,$F$4:$F456)</f>
        <v>0</v>
      </c>
      <c r="I456" s="58">
        <f>SUMIF($E$4:$E456,$E456,$G$4:$G456)</f>
        <v>0</v>
      </c>
      <c r="J456" s="58">
        <f t="shared" si="14"/>
        <v>0</v>
      </c>
      <c r="K456" s="58">
        <f t="shared" si="15"/>
        <v>0</v>
      </c>
      <c r="L456" s="57">
        <f>Grundbuch!J454</f>
        <v>0</v>
      </c>
    </row>
    <row r="457" spans="1:12" hidden="1" x14ac:dyDescent="0.2">
      <c r="A457" s="57" t="str">
        <f>IF(Grundbuch!C455&lt;&gt;"",Grundbuch!C455,"")</f>
        <v/>
      </c>
      <c r="B457" s="57" t="str">
        <f>IF(Grundbuch!D455&lt;&gt;"",Grundbuch!D455,"")</f>
        <v/>
      </c>
      <c r="C457" s="57" t="str">
        <f>IF(Grundbuch!E455&lt;&gt;"",Grundbuch!E455,"")</f>
        <v/>
      </c>
      <c r="D457" s="57" t="str">
        <f>IF(Grundbuch!F455&lt;&gt;"",Grundbuch!F455,"")</f>
        <v/>
      </c>
      <c r="E457" s="57" t="str">
        <f>IF(Grundbuch!G455&lt;&gt;"",Grundbuch!G455,"")</f>
        <v/>
      </c>
      <c r="F457" s="58">
        <f>Grundbuch!H455</f>
        <v>0</v>
      </c>
      <c r="G457" s="58">
        <f>Grundbuch!I455</f>
        <v>0</v>
      </c>
      <c r="H457" s="58">
        <f>SUMIF($E$4:$E457,$E457,$F$4:$F457)</f>
        <v>0</v>
      </c>
      <c r="I457" s="58">
        <f>SUMIF($E$4:$E457,$E457,$G$4:$G457)</f>
        <v>0</v>
      </c>
      <c r="J457" s="58">
        <f t="shared" si="14"/>
        <v>0</v>
      </c>
      <c r="K457" s="58">
        <f t="shared" si="15"/>
        <v>0</v>
      </c>
      <c r="L457" s="57">
        <f>Grundbuch!J455</f>
        <v>0</v>
      </c>
    </row>
    <row r="458" spans="1:12" hidden="1" x14ac:dyDescent="0.2">
      <c r="A458" s="57" t="str">
        <f>IF(Grundbuch!C456&lt;&gt;"",Grundbuch!C456,"")</f>
        <v/>
      </c>
      <c r="B458" s="57" t="str">
        <f>IF(Grundbuch!D456&lt;&gt;"",Grundbuch!D456,"")</f>
        <v/>
      </c>
      <c r="C458" s="57" t="str">
        <f>IF(Grundbuch!E456&lt;&gt;"",Grundbuch!E456,"")</f>
        <v/>
      </c>
      <c r="D458" s="57" t="str">
        <f>IF(Grundbuch!F456&lt;&gt;"",Grundbuch!F456,"")</f>
        <v/>
      </c>
      <c r="E458" s="57" t="str">
        <f>IF(Grundbuch!G456&lt;&gt;"",Grundbuch!G456,"")</f>
        <v/>
      </c>
      <c r="F458" s="58">
        <f>Grundbuch!H456</f>
        <v>0</v>
      </c>
      <c r="G458" s="58">
        <f>Grundbuch!I456</f>
        <v>0</v>
      </c>
      <c r="H458" s="58">
        <f>SUMIF($E$4:$E458,$E458,$F$4:$F458)</f>
        <v>0</v>
      </c>
      <c r="I458" s="58">
        <f>SUMIF($E$4:$E458,$E458,$G$4:$G458)</f>
        <v>0</v>
      </c>
      <c r="J458" s="58">
        <f t="shared" si="14"/>
        <v>0</v>
      </c>
      <c r="K458" s="58">
        <f t="shared" si="15"/>
        <v>0</v>
      </c>
      <c r="L458" s="57">
        <f>Grundbuch!J456</f>
        <v>0</v>
      </c>
    </row>
    <row r="459" spans="1:12" hidden="1" x14ac:dyDescent="0.2">
      <c r="A459" s="57" t="str">
        <f>IF(Grundbuch!C457&lt;&gt;"",Grundbuch!C457,"")</f>
        <v/>
      </c>
      <c r="B459" s="57" t="str">
        <f>IF(Grundbuch!D457&lt;&gt;"",Grundbuch!D457,"")</f>
        <v/>
      </c>
      <c r="C459" s="57" t="str">
        <f>IF(Grundbuch!E457&lt;&gt;"",Grundbuch!E457,"")</f>
        <v/>
      </c>
      <c r="D459" s="57" t="str">
        <f>IF(Grundbuch!F457&lt;&gt;"",Grundbuch!F457,"")</f>
        <v/>
      </c>
      <c r="E459" s="57" t="str">
        <f>IF(Grundbuch!G457&lt;&gt;"",Grundbuch!G457,"")</f>
        <v/>
      </c>
      <c r="F459" s="58">
        <f>Grundbuch!H457</f>
        <v>0</v>
      </c>
      <c r="G459" s="58">
        <f>Grundbuch!I457</f>
        <v>0</v>
      </c>
      <c r="H459" s="58">
        <f>SUMIF($E$4:$E459,$E459,$F$4:$F459)</f>
        <v>0</v>
      </c>
      <c r="I459" s="58">
        <f>SUMIF($E$4:$E459,$E459,$G$4:$G459)</f>
        <v>0</v>
      </c>
      <c r="J459" s="58">
        <f t="shared" si="14"/>
        <v>0</v>
      </c>
      <c r="K459" s="58">
        <f t="shared" si="15"/>
        <v>0</v>
      </c>
      <c r="L459" s="57">
        <f>Grundbuch!J457</f>
        <v>0</v>
      </c>
    </row>
    <row r="460" spans="1:12" hidden="1" x14ac:dyDescent="0.2">
      <c r="A460" s="57" t="str">
        <f>IF(Grundbuch!C458&lt;&gt;"",Grundbuch!C458,"")</f>
        <v/>
      </c>
      <c r="B460" s="57" t="str">
        <f>IF(Grundbuch!D458&lt;&gt;"",Grundbuch!D458,"")</f>
        <v/>
      </c>
      <c r="C460" s="57" t="str">
        <f>IF(Grundbuch!E458&lt;&gt;"",Grundbuch!E458,"")</f>
        <v/>
      </c>
      <c r="D460" s="57" t="str">
        <f>IF(Grundbuch!F458&lt;&gt;"",Grundbuch!F458,"")</f>
        <v/>
      </c>
      <c r="E460" s="57" t="str">
        <f>IF(Grundbuch!G458&lt;&gt;"",Grundbuch!G458,"")</f>
        <v/>
      </c>
      <c r="F460" s="58">
        <f>Grundbuch!H458</f>
        <v>0</v>
      </c>
      <c r="G460" s="58">
        <f>Grundbuch!I458</f>
        <v>0</v>
      </c>
      <c r="H460" s="58">
        <f>SUMIF($E$4:$E460,$E460,$F$4:$F460)</f>
        <v>0</v>
      </c>
      <c r="I460" s="58">
        <f>SUMIF($E$4:$E460,$E460,$G$4:$G460)</f>
        <v>0</v>
      </c>
      <c r="J460" s="58">
        <f t="shared" si="14"/>
        <v>0</v>
      </c>
      <c r="K460" s="58">
        <f t="shared" si="15"/>
        <v>0</v>
      </c>
      <c r="L460" s="57">
        <f>Grundbuch!J458</f>
        <v>0</v>
      </c>
    </row>
    <row r="461" spans="1:12" hidden="1" x14ac:dyDescent="0.2">
      <c r="A461" s="57" t="str">
        <f>IF(Grundbuch!C459&lt;&gt;"",Grundbuch!C459,"")</f>
        <v/>
      </c>
      <c r="B461" s="57" t="str">
        <f>IF(Grundbuch!D459&lt;&gt;"",Grundbuch!D459,"")</f>
        <v/>
      </c>
      <c r="C461" s="57" t="str">
        <f>IF(Grundbuch!E459&lt;&gt;"",Grundbuch!E459,"")</f>
        <v/>
      </c>
      <c r="D461" s="57" t="str">
        <f>IF(Grundbuch!F459&lt;&gt;"",Grundbuch!F459,"")</f>
        <v/>
      </c>
      <c r="E461" s="57" t="str">
        <f>IF(Grundbuch!G459&lt;&gt;"",Grundbuch!G459,"")</f>
        <v/>
      </c>
      <c r="F461" s="58">
        <f>Grundbuch!H459</f>
        <v>0</v>
      </c>
      <c r="G461" s="58">
        <f>Grundbuch!I459</f>
        <v>0</v>
      </c>
      <c r="H461" s="58">
        <f>SUMIF($E$4:$E461,$E461,$F$4:$F461)</f>
        <v>0</v>
      </c>
      <c r="I461" s="58">
        <f>SUMIF($E$4:$E461,$E461,$G$4:$G461)</f>
        <v>0</v>
      </c>
      <c r="J461" s="58">
        <f t="shared" si="14"/>
        <v>0</v>
      </c>
      <c r="K461" s="58">
        <f t="shared" si="15"/>
        <v>0</v>
      </c>
      <c r="L461" s="57">
        <f>Grundbuch!J459</f>
        <v>0</v>
      </c>
    </row>
    <row r="462" spans="1:12" hidden="1" x14ac:dyDescent="0.2">
      <c r="A462" s="57" t="str">
        <f>IF(Grundbuch!C460&lt;&gt;"",Grundbuch!C460,"")</f>
        <v/>
      </c>
      <c r="B462" s="57" t="str">
        <f>IF(Grundbuch!D460&lt;&gt;"",Grundbuch!D460,"")</f>
        <v/>
      </c>
      <c r="C462" s="57" t="str">
        <f>IF(Grundbuch!E460&lt;&gt;"",Grundbuch!E460,"")</f>
        <v/>
      </c>
      <c r="D462" s="57" t="str">
        <f>IF(Grundbuch!F460&lt;&gt;"",Grundbuch!F460,"")</f>
        <v/>
      </c>
      <c r="E462" s="57" t="str">
        <f>IF(Grundbuch!G460&lt;&gt;"",Grundbuch!G460,"")</f>
        <v/>
      </c>
      <c r="F462" s="58">
        <f>Grundbuch!H460</f>
        <v>0</v>
      </c>
      <c r="G462" s="58">
        <f>Grundbuch!I460</f>
        <v>0</v>
      </c>
      <c r="H462" s="58">
        <f>SUMIF($E$4:$E462,$E462,$F$4:$F462)</f>
        <v>0</v>
      </c>
      <c r="I462" s="58">
        <f>SUMIF($E$4:$E462,$E462,$G$4:$G462)</f>
        <v>0</v>
      </c>
      <c r="J462" s="58">
        <f t="shared" si="14"/>
        <v>0</v>
      </c>
      <c r="K462" s="58">
        <f t="shared" si="15"/>
        <v>0</v>
      </c>
      <c r="L462" s="57">
        <f>Grundbuch!J460</f>
        <v>0</v>
      </c>
    </row>
    <row r="463" spans="1:12" hidden="1" x14ac:dyDescent="0.2">
      <c r="A463" s="57" t="str">
        <f>IF(Grundbuch!C461&lt;&gt;"",Grundbuch!C461,"")</f>
        <v/>
      </c>
      <c r="B463" s="57" t="str">
        <f>IF(Grundbuch!D461&lt;&gt;"",Grundbuch!D461,"")</f>
        <v/>
      </c>
      <c r="C463" s="57" t="str">
        <f>IF(Grundbuch!E461&lt;&gt;"",Grundbuch!E461,"")</f>
        <v/>
      </c>
      <c r="D463" s="57" t="str">
        <f>IF(Grundbuch!F461&lt;&gt;"",Grundbuch!F461,"")</f>
        <v/>
      </c>
      <c r="E463" s="57" t="str">
        <f>IF(Grundbuch!G461&lt;&gt;"",Grundbuch!G461,"")</f>
        <v/>
      </c>
      <c r="F463" s="58">
        <f>Grundbuch!H461</f>
        <v>0</v>
      </c>
      <c r="G463" s="58">
        <f>Grundbuch!I461</f>
        <v>0</v>
      </c>
      <c r="H463" s="58">
        <f>SUMIF($E$4:$E463,$E463,$F$4:$F463)</f>
        <v>0</v>
      </c>
      <c r="I463" s="58">
        <f>SUMIF($E$4:$E463,$E463,$G$4:$G463)</f>
        <v>0</v>
      </c>
      <c r="J463" s="58">
        <f t="shared" si="14"/>
        <v>0</v>
      </c>
      <c r="K463" s="58">
        <f t="shared" si="15"/>
        <v>0</v>
      </c>
      <c r="L463" s="57">
        <f>Grundbuch!J461</f>
        <v>0</v>
      </c>
    </row>
    <row r="464" spans="1:12" hidden="1" x14ac:dyDescent="0.2">
      <c r="A464" s="57" t="str">
        <f>IF(Grundbuch!C462&lt;&gt;"",Grundbuch!C462,"")</f>
        <v/>
      </c>
      <c r="B464" s="57" t="str">
        <f>IF(Grundbuch!D462&lt;&gt;"",Grundbuch!D462,"")</f>
        <v/>
      </c>
      <c r="C464" s="57" t="str">
        <f>IF(Grundbuch!E462&lt;&gt;"",Grundbuch!E462,"")</f>
        <v/>
      </c>
      <c r="D464" s="57" t="str">
        <f>IF(Grundbuch!F462&lt;&gt;"",Grundbuch!F462,"")</f>
        <v/>
      </c>
      <c r="E464" s="57" t="str">
        <f>IF(Grundbuch!G462&lt;&gt;"",Grundbuch!G462,"")</f>
        <v/>
      </c>
      <c r="F464" s="58">
        <f>Grundbuch!H462</f>
        <v>0</v>
      </c>
      <c r="G464" s="58">
        <f>Grundbuch!I462</f>
        <v>0</v>
      </c>
      <c r="H464" s="58">
        <f>SUMIF($E$4:$E464,$E464,$F$4:$F464)</f>
        <v>0</v>
      </c>
      <c r="I464" s="58">
        <f>SUMIF($E$4:$E464,$E464,$G$4:$G464)</f>
        <v>0</v>
      </c>
      <c r="J464" s="58">
        <f t="shared" si="14"/>
        <v>0</v>
      </c>
      <c r="K464" s="58">
        <f t="shared" si="15"/>
        <v>0</v>
      </c>
      <c r="L464" s="57">
        <f>Grundbuch!J462</f>
        <v>0</v>
      </c>
    </row>
    <row r="465" spans="1:12" hidden="1" x14ac:dyDescent="0.2">
      <c r="A465" s="57" t="str">
        <f>IF(Grundbuch!C463&lt;&gt;"",Grundbuch!C463,"")</f>
        <v/>
      </c>
      <c r="B465" s="57" t="str">
        <f>IF(Grundbuch!D463&lt;&gt;"",Grundbuch!D463,"")</f>
        <v/>
      </c>
      <c r="C465" s="57" t="str">
        <f>IF(Grundbuch!E463&lt;&gt;"",Grundbuch!E463,"")</f>
        <v/>
      </c>
      <c r="D465" s="57" t="str">
        <f>IF(Grundbuch!F463&lt;&gt;"",Grundbuch!F463,"")</f>
        <v/>
      </c>
      <c r="E465" s="57" t="str">
        <f>IF(Grundbuch!G463&lt;&gt;"",Grundbuch!G463,"")</f>
        <v/>
      </c>
      <c r="F465" s="58">
        <f>Grundbuch!H463</f>
        <v>0</v>
      </c>
      <c r="G465" s="58">
        <f>Grundbuch!I463</f>
        <v>0</v>
      </c>
      <c r="H465" s="58">
        <f>SUMIF($E$4:$E465,$E465,$F$4:$F465)</f>
        <v>0</v>
      </c>
      <c r="I465" s="58">
        <f>SUMIF($E$4:$E465,$E465,$G$4:$G465)</f>
        <v>0</v>
      </c>
      <c r="J465" s="58">
        <f t="shared" si="14"/>
        <v>0</v>
      </c>
      <c r="K465" s="58">
        <f t="shared" si="15"/>
        <v>0</v>
      </c>
      <c r="L465" s="57">
        <f>Grundbuch!J463</f>
        <v>0</v>
      </c>
    </row>
    <row r="466" spans="1:12" hidden="1" x14ac:dyDescent="0.2">
      <c r="A466" s="57" t="str">
        <f>IF(Grundbuch!C464&lt;&gt;"",Grundbuch!C464,"")</f>
        <v/>
      </c>
      <c r="B466" s="57" t="str">
        <f>IF(Grundbuch!D464&lt;&gt;"",Grundbuch!D464,"")</f>
        <v/>
      </c>
      <c r="C466" s="57" t="str">
        <f>IF(Grundbuch!E464&lt;&gt;"",Grundbuch!E464,"")</f>
        <v/>
      </c>
      <c r="D466" s="57" t="str">
        <f>IF(Grundbuch!F464&lt;&gt;"",Grundbuch!F464,"")</f>
        <v/>
      </c>
      <c r="E466" s="57" t="str">
        <f>IF(Grundbuch!G464&lt;&gt;"",Grundbuch!G464,"")</f>
        <v/>
      </c>
      <c r="F466" s="58">
        <f>Grundbuch!H464</f>
        <v>0</v>
      </c>
      <c r="G466" s="58">
        <f>Grundbuch!I464</f>
        <v>0</v>
      </c>
      <c r="H466" s="58">
        <f>SUMIF($E$4:$E466,$E466,$F$4:$F466)</f>
        <v>0</v>
      </c>
      <c r="I466" s="58">
        <f>SUMIF($E$4:$E466,$E466,$G$4:$G466)</f>
        <v>0</v>
      </c>
      <c r="J466" s="58">
        <f t="shared" si="14"/>
        <v>0</v>
      </c>
      <c r="K466" s="58">
        <f t="shared" si="15"/>
        <v>0</v>
      </c>
      <c r="L466" s="57">
        <f>Grundbuch!J464</f>
        <v>0</v>
      </c>
    </row>
    <row r="467" spans="1:12" hidden="1" x14ac:dyDescent="0.2">
      <c r="A467" s="57" t="str">
        <f>IF(Grundbuch!C465&lt;&gt;"",Grundbuch!C465,"")</f>
        <v/>
      </c>
      <c r="B467" s="57" t="str">
        <f>IF(Grundbuch!D465&lt;&gt;"",Grundbuch!D465,"")</f>
        <v/>
      </c>
      <c r="C467" s="57" t="str">
        <f>IF(Grundbuch!E465&lt;&gt;"",Grundbuch!E465,"")</f>
        <v/>
      </c>
      <c r="D467" s="57" t="str">
        <f>IF(Grundbuch!F465&lt;&gt;"",Grundbuch!F465,"")</f>
        <v/>
      </c>
      <c r="E467" s="57" t="str">
        <f>IF(Grundbuch!G465&lt;&gt;"",Grundbuch!G465,"")</f>
        <v/>
      </c>
      <c r="F467" s="58">
        <f>Grundbuch!H465</f>
        <v>0</v>
      </c>
      <c r="G467" s="58">
        <f>Grundbuch!I465</f>
        <v>0</v>
      </c>
      <c r="H467" s="58">
        <f>SUMIF($E$4:$E467,$E467,$F$4:$F467)</f>
        <v>0</v>
      </c>
      <c r="I467" s="58">
        <f>SUMIF($E$4:$E467,$E467,$G$4:$G467)</f>
        <v>0</v>
      </c>
      <c r="J467" s="58">
        <f t="shared" si="14"/>
        <v>0</v>
      </c>
      <c r="K467" s="58">
        <f t="shared" si="15"/>
        <v>0</v>
      </c>
      <c r="L467" s="57">
        <f>Grundbuch!J465</f>
        <v>0</v>
      </c>
    </row>
    <row r="468" spans="1:12" hidden="1" x14ac:dyDescent="0.2">
      <c r="A468" s="57" t="str">
        <f>IF(Grundbuch!C466&lt;&gt;"",Grundbuch!C466,"")</f>
        <v/>
      </c>
      <c r="B468" s="57" t="str">
        <f>IF(Grundbuch!D466&lt;&gt;"",Grundbuch!D466,"")</f>
        <v/>
      </c>
      <c r="C468" s="57" t="str">
        <f>IF(Grundbuch!E466&lt;&gt;"",Grundbuch!E466,"")</f>
        <v/>
      </c>
      <c r="D468" s="57" t="str">
        <f>IF(Grundbuch!F466&lt;&gt;"",Grundbuch!F466,"")</f>
        <v/>
      </c>
      <c r="E468" s="57" t="str">
        <f>IF(Grundbuch!G466&lt;&gt;"",Grundbuch!G466,"")</f>
        <v/>
      </c>
      <c r="F468" s="58">
        <f>Grundbuch!H466</f>
        <v>0</v>
      </c>
      <c r="G468" s="58">
        <f>Grundbuch!I466</f>
        <v>0</v>
      </c>
      <c r="H468" s="58">
        <f>SUMIF($E$4:$E468,$E468,$F$4:$F468)</f>
        <v>0</v>
      </c>
      <c r="I468" s="58">
        <f>SUMIF($E$4:$E468,$E468,$G$4:$G468)</f>
        <v>0</v>
      </c>
      <c r="J468" s="58">
        <f t="shared" si="14"/>
        <v>0</v>
      </c>
      <c r="K468" s="58">
        <f t="shared" si="15"/>
        <v>0</v>
      </c>
      <c r="L468" s="57">
        <f>Grundbuch!J466</f>
        <v>0</v>
      </c>
    </row>
    <row r="469" spans="1:12" hidden="1" x14ac:dyDescent="0.2">
      <c r="A469" s="57" t="str">
        <f>IF(Grundbuch!C467&lt;&gt;"",Grundbuch!C467,"")</f>
        <v/>
      </c>
      <c r="B469" s="57" t="str">
        <f>IF(Grundbuch!D467&lt;&gt;"",Grundbuch!D467,"")</f>
        <v/>
      </c>
      <c r="C469" s="57" t="str">
        <f>IF(Grundbuch!E467&lt;&gt;"",Grundbuch!E467,"")</f>
        <v/>
      </c>
      <c r="D469" s="57" t="str">
        <f>IF(Grundbuch!F467&lt;&gt;"",Grundbuch!F467,"")</f>
        <v/>
      </c>
      <c r="E469" s="57" t="str">
        <f>IF(Grundbuch!G467&lt;&gt;"",Grundbuch!G467,"")</f>
        <v/>
      </c>
      <c r="F469" s="58">
        <f>Grundbuch!H467</f>
        <v>0</v>
      </c>
      <c r="G469" s="58">
        <f>Grundbuch!I467</f>
        <v>0</v>
      </c>
      <c r="H469" s="58">
        <f>SUMIF($E$4:$E469,$E469,$F$4:$F469)</f>
        <v>0</v>
      </c>
      <c r="I469" s="58">
        <f>SUMIF($E$4:$E469,$E469,$G$4:$G469)</f>
        <v>0</v>
      </c>
      <c r="J469" s="58">
        <f t="shared" si="14"/>
        <v>0</v>
      </c>
      <c r="K469" s="58">
        <f t="shared" si="15"/>
        <v>0</v>
      </c>
      <c r="L469" s="57">
        <f>Grundbuch!J467</f>
        <v>0</v>
      </c>
    </row>
    <row r="470" spans="1:12" hidden="1" x14ac:dyDescent="0.2">
      <c r="A470" s="57" t="str">
        <f>IF(Grundbuch!C468&lt;&gt;"",Grundbuch!C468,"")</f>
        <v/>
      </c>
      <c r="B470" s="57" t="str">
        <f>IF(Grundbuch!D468&lt;&gt;"",Grundbuch!D468,"")</f>
        <v/>
      </c>
      <c r="C470" s="57" t="str">
        <f>IF(Grundbuch!E468&lt;&gt;"",Grundbuch!E468,"")</f>
        <v/>
      </c>
      <c r="D470" s="57" t="str">
        <f>IF(Grundbuch!F468&lt;&gt;"",Grundbuch!F468,"")</f>
        <v/>
      </c>
      <c r="E470" s="57" t="str">
        <f>IF(Grundbuch!G468&lt;&gt;"",Grundbuch!G468,"")</f>
        <v/>
      </c>
      <c r="F470" s="58">
        <f>Grundbuch!H468</f>
        <v>0</v>
      </c>
      <c r="G470" s="58">
        <f>Grundbuch!I468</f>
        <v>0</v>
      </c>
      <c r="H470" s="58">
        <f>SUMIF($E$4:$E470,$E470,$F$4:$F470)</f>
        <v>0</v>
      </c>
      <c r="I470" s="58">
        <f>SUMIF($E$4:$E470,$E470,$G$4:$G470)</f>
        <v>0</v>
      </c>
      <c r="J470" s="58">
        <f t="shared" si="14"/>
        <v>0</v>
      </c>
      <c r="K470" s="58">
        <f t="shared" si="15"/>
        <v>0</v>
      </c>
      <c r="L470" s="57">
        <f>Grundbuch!J468</f>
        <v>0</v>
      </c>
    </row>
    <row r="471" spans="1:12" hidden="1" x14ac:dyDescent="0.2">
      <c r="A471" s="57" t="str">
        <f>IF(Grundbuch!C469&lt;&gt;"",Grundbuch!C469,"")</f>
        <v/>
      </c>
      <c r="B471" s="57" t="str">
        <f>IF(Grundbuch!D469&lt;&gt;"",Grundbuch!D469,"")</f>
        <v/>
      </c>
      <c r="C471" s="57" t="str">
        <f>IF(Grundbuch!E469&lt;&gt;"",Grundbuch!E469,"")</f>
        <v/>
      </c>
      <c r="D471" s="57" t="str">
        <f>IF(Grundbuch!F469&lt;&gt;"",Grundbuch!F469,"")</f>
        <v/>
      </c>
      <c r="E471" s="57" t="str">
        <f>IF(Grundbuch!G469&lt;&gt;"",Grundbuch!G469,"")</f>
        <v/>
      </c>
      <c r="F471" s="58">
        <f>Grundbuch!H469</f>
        <v>0</v>
      </c>
      <c r="G471" s="58">
        <f>Grundbuch!I469</f>
        <v>0</v>
      </c>
      <c r="H471" s="58">
        <f>SUMIF($E$4:$E471,$E471,$F$4:$F471)</f>
        <v>0</v>
      </c>
      <c r="I471" s="58">
        <f>SUMIF($E$4:$E471,$E471,$G$4:$G471)</f>
        <v>0</v>
      </c>
      <c r="J471" s="58">
        <f t="shared" si="14"/>
        <v>0</v>
      </c>
      <c r="K471" s="58">
        <f t="shared" si="15"/>
        <v>0</v>
      </c>
      <c r="L471" s="57">
        <f>Grundbuch!J469</f>
        <v>0</v>
      </c>
    </row>
    <row r="472" spans="1:12" hidden="1" x14ac:dyDescent="0.2">
      <c r="A472" s="57" t="str">
        <f>IF(Grundbuch!C470&lt;&gt;"",Grundbuch!C470,"")</f>
        <v/>
      </c>
      <c r="B472" s="57" t="str">
        <f>IF(Grundbuch!D470&lt;&gt;"",Grundbuch!D470,"")</f>
        <v/>
      </c>
      <c r="C472" s="57" t="str">
        <f>IF(Grundbuch!E470&lt;&gt;"",Grundbuch!E470,"")</f>
        <v/>
      </c>
      <c r="D472" s="57" t="str">
        <f>IF(Grundbuch!F470&lt;&gt;"",Grundbuch!F470,"")</f>
        <v/>
      </c>
      <c r="E472" s="57" t="str">
        <f>IF(Grundbuch!G470&lt;&gt;"",Grundbuch!G470,"")</f>
        <v/>
      </c>
      <c r="F472" s="58">
        <f>Grundbuch!H470</f>
        <v>0</v>
      </c>
      <c r="G472" s="58">
        <f>Grundbuch!I470</f>
        <v>0</v>
      </c>
      <c r="H472" s="58">
        <f>SUMIF($E$4:$E472,$E472,$F$4:$F472)</f>
        <v>0</v>
      </c>
      <c r="I472" s="58">
        <f>SUMIF($E$4:$E472,$E472,$G$4:$G472)</f>
        <v>0</v>
      </c>
      <c r="J472" s="58">
        <f t="shared" si="14"/>
        <v>0</v>
      </c>
      <c r="K472" s="58">
        <f t="shared" si="15"/>
        <v>0</v>
      </c>
      <c r="L472" s="57">
        <f>Grundbuch!J470</f>
        <v>0</v>
      </c>
    </row>
    <row r="473" spans="1:12" hidden="1" x14ac:dyDescent="0.2">
      <c r="A473" s="57" t="str">
        <f>IF(Grundbuch!C471&lt;&gt;"",Grundbuch!C471,"")</f>
        <v/>
      </c>
      <c r="B473" s="57" t="str">
        <f>IF(Grundbuch!D471&lt;&gt;"",Grundbuch!D471,"")</f>
        <v/>
      </c>
      <c r="C473" s="57" t="str">
        <f>IF(Grundbuch!E471&lt;&gt;"",Grundbuch!E471,"")</f>
        <v/>
      </c>
      <c r="D473" s="57" t="str">
        <f>IF(Grundbuch!F471&lt;&gt;"",Grundbuch!F471,"")</f>
        <v/>
      </c>
      <c r="E473" s="57" t="str">
        <f>IF(Grundbuch!G471&lt;&gt;"",Grundbuch!G471,"")</f>
        <v/>
      </c>
      <c r="F473" s="58">
        <f>Grundbuch!H471</f>
        <v>0</v>
      </c>
      <c r="G473" s="58">
        <f>Grundbuch!I471</f>
        <v>0</v>
      </c>
      <c r="H473" s="58">
        <f>SUMIF($E$4:$E473,$E473,$F$4:$F473)</f>
        <v>0</v>
      </c>
      <c r="I473" s="58">
        <f>SUMIF($E$4:$E473,$E473,$G$4:$G473)</f>
        <v>0</v>
      </c>
      <c r="J473" s="58">
        <f t="shared" si="14"/>
        <v>0</v>
      </c>
      <c r="K473" s="58">
        <f t="shared" si="15"/>
        <v>0</v>
      </c>
      <c r="L473" s="57">
        <f>Grundbuch!J471</f>
        <v>0</v>
      </c>
    </row>
    <row r="474" spans="1:12" hidden="1" x14ac:dyDescent="0.2">
      <c r="A474" s="57" t="str">
        <f>IF(Grundbuch!C472&lt;&gt;"",Grundbuch!C472,"")</f>
        <v/>
      </c>
      <c r="B474" s="57" t="str">
        <f>IF(Grundbuch!D472&lt;&gt;"",Grundbuch!D472,"")</f>
        <v/>
      </c>
      <c r="C474" s="57" t="str">
        <f>IF(Grundbuch!E472&lt;&gt;"",Grundbuch!E472,"")</f>
        <v/>
      </c>
      <c r="D474" s="57" t="str">
        <f>IF(Grundbuch!F472&lt;&gt;"",Grundbuch!F472,"")</f>
        <v/>
      </c>
      <c r="E474" s="57" t="str">
        <f>IF(Grundbuch!G472&lt;&gt;"",Grundbuch!G472,"")</f>
        <v/>
      </c>
      <c r="F474" s="58">
        <f>Grundbuch!H472</f>
        <v>0</v>
      </c>
      <c r="G474" s="58">
        <f>Grundbuch!I472</f>
        <v>0</v>
      </c>
      <c r="H474" s="58">
        <f>SUMIF($E$4:$E474,$E474,$F$4:$F474)</f>
        <v>0</v>
      </c>
      <c r="I474" s="58">
        <f>SUMIF($E$4:$E474,$E474,$G$4:$G474)</f>
        <v>0</v>
      </c>
      <c r="J474" s="58">
        <f t="shared" si="14"/>
        <v>0</v>
      </c>
      <c r="K474" s="58">
        <f t="shared" si="15"/>
        <v>0</v>
      </c>
      <c r="L474" s="57">
        <f>Grundbuch!J472</f>
        <v>0</v>
      </c>
    </row>
    <row r="475" spans="1:12" hidden="1" x14ac:dyDescent="0.2">
      <c r="A475" s="57" t="str">
        <f>IF(Grundbuch!C473&lt;&gt;"",Grundbuch!C473,"")</f>
        <v/>
      </c>
      <c r="B475" s="57" t="str">
        <f>IF(Grundbuch!D473&lt;&gt;"",Grundbuch!D473,"")</f>
        <v/>
      </c>
      <c r="C475" s="57" t="str">
        <f>IF(Grundbuch!E473&lt;&gt;"",Grundbuch!E473,"")</f>
        <v/>
      </c>
      <c r="D475" s="57" t="str">
        <f>IF(Grundbuch!F473&lt;&gt;"",Grundbuch!F473,"")</f>
        <v/>
      </c>
      <c r="E475" s="57" t="str">
        <f>IF(Grundbuch!G473&lt;&gt;"",Grundbuch!G473,"")</f>
        <v/>
      </c>
      <c r="F475" s="58">
        <f>Grundbuch!H473</f>
        <v>0</v>
      </c>
      <c r="G475" s="58">
        <f>Grundbuch!I473</f>
        <v>0</v>
      </c>
      <c r="H475" s="58">
        <f>SUMIF($E$4:$E475,$E475,$F$4:$F475)</f>
        <v>0</v>
      </c>
      <c r="I475" s="58">
        <f>SUMIF($E$4:$E475,$E475,$G$4:$G475)</f>
        <v>0</v>
      </c>
      <c r="J475" s="58">
        <f t="shared" si="14"/>
        <v>0</v>
      </c>
      <c r="K475" s="58">
        <f t="shared" si="15"/>
        <v>0</v>
      </c>
      <c r="L475" s="57">
        <f>Grundbuch!J473</f>
        <v>0</v>
      </c>
    </row>
    <row r="476" spans="1:12" hidden="1" x14ac:dyDescent="0.2">
      <c r="A476" s="57" t="str">
        <f>IF(Grundbuch!C474&lt;&gt;"",Grundbuch!C474,"")</f>
        <v/>
      </c>
      <c r="B476" s="57" t="str">
        <f>IF(Grundbuch!D474&lt;&gt;"",Grundbuch!D474,"")</f>
        <v/>
      </c>
      <c r="C476" s="57" t="str">
        <f>IF(Grundbuch!E474&lt;&gt;"",Grundbuch!E474,"")</f>
        <v/>
      </c>
      <c r="D476" s="57" t="str">
        <f>IF(Grundbuch!F474&lt;&gt;"",Grundbuch!F474,"")</f>
        <v/>
      </c>
      <c r="E476" s="57" t="str">
        <f>IF(Grundbuch!G474&lt;&gt;"",Grundbuch!G474,"")</f>
        <v/>
      </c>
      <c r="F476" s="58">
        <f>Grundbuch!H474</f>
        <v>0</v>
      </c>
      <c r="G476" s="58">
        <f>Grundbuch!I474</f>
        <v>0</v>
      </c>
      <c r="H476" s="58">
        <f>SUMIF($E$4:$E476,$E476,$F$4:$F476)</f>
        <v>0</v>
      </c>
      <c r="I476" s="58">
        <f>SUMIF($E$4:$E476,$E476,$G$4:$G476)</f>
        <v>0</v>
      </c>
      <c r="J476" s="58">
        <f t="shared" si="14"/>
        <v>0</v>
      </c>
      <c r="K476" s="58">
        <f t="shared" si="15"/>
        <v>0</v>
      </c>
      <c r="L476" s="57">
        <f>Grundbuch!J474</f>
        <v>0</v>
      </c>
    </row>
    <row r="477" spans="1:12" hidden="1" x14ac:dyDescent="0.2">
      <c r="A477" s="57" t="str">
        <f>IF(Grundbuch!C475&lt;&gt;"",Grundbuch!C475,"")</f>
        <v/>
      </c>
      <c r="B477" s="57" t="str">
        <f>IF(Grundbuch!D475&lt;&gt;"",Grundbuch!D475,"")</f>
        <v/>
      </c>
      <c r="C477" s="57" t="str">
        <f>IF(Grundbuch!E475&lt;&gt;"",Grundbuch!E475,"")</f>
        <v/>
      </c>
      <c r="D477" s="57" t="str">
        <f>IF(Grundbuch!F475&lt;&gt;"",Grundbuch!F475,"")</f>
        <v/>
      </c>
      <c r="E477" s="57" t="str">
        <f>IF(Grundbuch!G475&lt;&gt;"",Grundbuch!G475,"")</f>
        <v/>
      </c>
      <c r="F477" s="58">
        <f>Grundbuch!H475</f>
        <v>0</v>
      </c>
      <c r="G477" s="58">
        <f>Grundbuch!I475</f>
        <v>0</v>
      </c>
      <c r="H477" s="58">
        <f>SUMIF($E$4:$E477,$E477,$F$4:$F477)</f>
        <v>0</v>
      </c>
      <c r="I477" s="58">
        <f>SUMIF($E$4:$E477,$E477,$G$4:$G477)</f>
        <v>0</v>
      </c>
      <c r="J477" s="58">
        <f t="shared" si="14"/>
        <v>0</v>
      </c>
      <c r="K477" s="58">
        <f t="shared" si="15"/>
        <v>0</v>
      </c>
      <c r="L477" s="57">
        <f>Grundbuch!J475</f>
        <v>0</v>
      </c>
    </row>
    <row r="478" spans="1:12" hidden="1" x14ac:dyDescent="0.2">
      <c r="A478" s="57" t="str">
        <f>IF(Grundbuch!C476&lt;&gt;"",Grundbuch!C476,"")</f>
        <v/>
      </c>
      <c r="B478" s="57" t="str">
        <f>IF(Grundbuch!D476&lt;&gt;"",Grundbuch!D476,"")</f>
        <v/>
      </c>
      <c r="C478" s="57" t="str">
        <f>IF(Grundbuch!E476&lt;&gt;"",Grundbuch!E476,"")</f>
        <v/>
      </c>
      <c r="D478" s="57" t="str">
        <f>IF(Grundbuch!F476&lt;&gt;"",Grundbuch!F476,"")</f>
        <v/>
      </c>
      <c r="E478" s="57" t="str">
        <f>IF(Grundbuch!G476&lt;&gt;"",Grundbuch!G476,"")</f>
        <v/>
      </c>
      <c r="F478" s="58">
        <f>Grundbuch!H476</f>
        <v>0</v>
      </c>
      <c r="G478" s="58">
        <f>Grundbuch!I476</f>
        <v>0</v>
      </c>
      <c r="H478" s="58">
        <f>SUMIF($E$4:$E478,$E478,$F$4:$F478)</f>
        <v>0</v>
      </c>
      <c r="I478" s="58">
        <f>SUMIF($E$4:$E478,$E478,$G$4:$G478)</f>
        <v>0</v>
      </c>
      <c r="J478" s="58">
        <f t="shared" si="14"/>
        <v>0</v>
      </c>
      <c r="K478" s="58">
        <f t="shared" si="15"/>
        <v>0</v>
      </c>
      <c r="L478" s="57">
        <f>Grundbuch!J476</f>
        <v>0</v>
      </c>
    </row>
    <row r="479" spans="1:12" hidden="1" x14ac:dyDescent="0.2">
      <c r="A479" s="57" t="str">
        <f>IF(Grundbuch!C477&lt;&gt;"",Grundbuch!C477,"")</f>
        <v/>
      </c>
      <c r="B479" s="57" t="str">
        <f>IF(Grundbuch!D477&lt;&gt;"",Grundbuch!D477,"")</f>
        <v/>
      </c>
      <c r="C479" s="57" t="str">
        <f>IF(Grundbuch!E477&lt;&gt;"",Grundbuch!E477,"")</f>
        <v/>
      </c>
      <c r="D479" s="57" t="str">
        <f>IF(Grundbuch!F477&lt;&gt;"",Grundbuch!F477,"")</f>
        <v/>
      </c>
      <c r="E479" s="57" t="str">
        <f>IF(Grundbuch!G477&lt;&gt;"",Grundbuch!G477,"")</f>
        <v/>
      </c>
      <c r="F479" s="58">
        <f>Grundbuch!H477</f>
        <v>0</v>
      </c>
      <c r="G479" s="58">
        <f>Grundbuch!I477</f>
        <v>0</v>
      </c>
      <c r="H479" s="58">
        <f>SUMIF($E$4:$E479,$E479,$F$4:$F479)</f>
        <v>0</v>
      </c>
      <c r="I479" s="58">
        <f>SUMIF($E$4:$E479,$E479,$G$4:$G479)</f>
        <v>0</v>
      </c>
      <c r="J479" s="58">
        <f t="shared" si="14"/>
        <v>0</v>
      </c>
      <c r="K479" s="58">
        <f t="shared" si="15"/>
        <v>0</v>
      </c>
      <c r="L479" s="57">
        <f>Grundbuch!J477</f>
        <v>0</v>
      </c>
    </row>
    <row r="480" spans="1:12" hidden="1" x14ac:dyDescent="0.2">
      <c r="A480" s="57" t="str">
        <f>IF(Grundbuch!C478&lt;&gt;"",Grundbuch!C478,"")</f>
        <v/>
      </c>
      <c r="B480" s="57" t="str">
        <f>IF(Grundbuch!D478&lt;&gt;"",Grundbuch!D478,"")</f>
        <v/>
      </c>
      <c r="C480" s="57" t="str">
        <f>IF(Grundbuch!E478&lt;&gt;"",Grundbuch!E478,"")</f>
        <v/>
      </c>
      <c r="D480" s="57" t="str">
        <f>IF(Grundbuch!F478&lt;&gt;"",Grundbuch!F478,"")</f>
        <v/>
      </c>
      <c r="E480" s="57" t="str">
        <f>IF(Grundbuch!G478&lt;&gt;"",Grundbuch!G478,"")</f>
        <v/>
      </c>
      <c r="F480" s="58">
        <f>Grundbuch!H478</f>
        <v>0</v>
      </c>
      <c r="G480" s="58">
        <f>Grundbuch!I478</f>
        <v>0</v>
      </c>
      <c r="H480" s="58">
        <f>SUMIF($E$4:$E480,$E480,$F$4:$F480)</f>
        <v>0</v>
      </c>
      <c r="I480" s="58">
        <f>SUMIF($E$4:$E480,$E480,$G$4:$G480)</f>
        <v>0</v>
      </c>
      <c r="J480" s="58">
        <f t="shared" si="14"/>
        <v>0</v>
      </c>
      <c r="K480" s="58">
        <f t="shared" si="15"/>
        <v>0</v>
      </c>
      <c r="L480" s="57">
        <f>Grundbuch!J478</f>
        <v>0</v>
      </c>
    </row>
    <row r="481" spans="1:12" hidden="1" x14ac:dyDescent="0.2">
      <c r="A481" s="57" t="str">
        <f>IF(Grundbuch!C479&lt;&gt;"",Grundbuch!C479,"")</f>
        <v/>
      </c>
      <c r="B481" s="57" t="str">
        <f>IF(Grundbuch!D479&lt;&gt;"",Grundbuch!D479,"")</f>
        <v/>
      </c>
      <c r="C481" s="57" t="str">
        <f>IF(Grundbuch!E479&lt;&gt;"",Grundbuch!E479,"")</f>
        <v/>
      </c>
      <c r="D481" s="57" t="str">
        <f>IF(Grundbuch!F479&lt;&gt;"",Grundbuch!F479,"")</f>
        <v/>
      </c>
      <c r="E481" s="57" t="str">
        <f>IF(Grundbuch!G479&lt;&gt;"",Grundbuch!G479,"")</f>
        <v/>
      </c>
      <c r="F481" s="58">
        <f>Grundbuch!H479</f>
        <v>0</v>
      </c>
      <c r="G481" s="58">
        <f>Grundbuch!I479</f>
        <v>0</v>
      </c>
      <c r="H481" s="58">
        <f>SUMIF($E$4:$E481,$E481,$F$4:$F481)</f>
        <v>0</v>
      </c>
      <c r="I481" s="58">
        <f>SUMIF($E$4:$E481,$E481,$G$4:$G481)</f>
        <v>0</v>
      </c>
      <c r="J481" s="58">
        <f t="shared" si="14"/>
        <v>0</v>
      </c>
      <c r="K481" s="58">
        <f t="shared" si="15"/>
        <v>0</v>
      </c>
      <c r="L481" s="57">
        <f>Grundbuch!J479</f>
        <v>0</v>
      </c>
    </row>
    <row r="482" spans="1:12" hidden="1" x14ac:dyDescent="0.2">
      <c r="A482" s="57" t="str">
        <f>IF(Grundbuch!C480&lt;&gt;"",Grundbuch!C480,"")</f>
        <v/>
      </c>
      <c r="B482" s="57" t="str">
        <f>IF(Grundbuch!D480&lt;&gt;"",Grundbuch!D480,"")</f>
        <v/>
      </c>
      <c r="C482" s="57" t="str">
        <f>IF(Grundbuch!E480&lt;&gt;"",Grundbuch!E480,"")</f>
        <v/>
      </c>
      <c r="D482" s="57" t="str">
        <f>IF(Grundbuch!F480&lt;&gt;"",Grundbuch!F480,"")</f>
        <v/>
      </c>
      <c r="E482" s="57" t="str">
        <f>IF(Grundbuch!G480&lt;&gt;"",Grundbuch!G480,"")</f>
        <v/>
      </c>
      <c r="F482" s="58">
        <f>Grundbuch!H480</f>
        <v>0</v>
      </c>
      <c r="G482" s="58">
        <f>Grundbuch!I480</f>
        <v>0</v>
      </c>
      <c r="H482" s="58">
        <f>SUMIF($E$4:$E482,$E482,$F$4:$F482)</f>
        <v>0</v>
      </c>
      <c r="I482" s="58">
        <f>SUMIF($E$4:$E482,$E482,$G$4:$G482)</f>
        <v>0</v>
      </c>
      <c r="J482" s="58">
        <f t="shared" si="14"/>
        <v>0</v>
      </c>
      <c r="K482" s="58">
        <f t="shared" si="15"/>
        <v>0</v>
      </c>
      <c r="L482" s="57">
        <f>Grundbuch!J480</f>
        <v>0</v>
      </c>
    </row>
    <row r="483" spans="1:12" hidden="1" x14ac:dyDescent="0.2">
      <c r="A483" s="57" t="str">
        <f>IF(Grundbuch!C481&lt;&gt;"",Grundbuch!C481,"")</f>
        <v/>
      </c>
      <c r="B483" s="57" t="str">
        <f>IF(Grundbuch!D481&lt;&gt;"",Grundbuch!D481,"")</f>
        <v/>
      </c>
      <c r="C483" s="57" t="str">
        <f>IF(Grundbuch!E481&lt;&gt;"",Grundbuch!E481,"")</f>
        <v/>
      </c>
      <c r="D483" s="57" t="str">
        <f>IF(Grundbuch!F481&lt;&gt;"",Grundbuch!F481,"")</f>
        <v/>
      </c>
      <c r="E483" s="57" t="str">
        <f>IF(Grundbuch!G481&lt;&gt;"",Grundbuch!G481,"")</f>
        <v/>
      </c>
      <c r="F483" s="58">
        <f>Grundbuch!H481</f>
        <v>0</v>
      </c>
      <c r="G483" s="58">
        <f>Grundbuch!I481</f>
        <v>0</v>
      </c>
      <c r="H483" s="58">
        <f>SUMIF($E$4:$E483,$E483,$F$4:$F483)</f>
        <v>0</v>
      </c>
      <c r="I483" s="58">
        <f>SUMIF($E$4:$E483,$E483,$G$4:$G483)</f>
        <v>0</v>
      </c>
      <c r="J483" s="58">
        <f t="shared" si="14"/>
        <v>0</v>
      </c>
      <c r="K483" s="58">
        <f t="shared" si="15"/>
        <v>0</v>
      </c>
      <c r="L483" s="57">
        <f>Grundbuch!J481</f>
        <v>0</v>
      </c>
    </row>
    <row r="484" spans="1:12" hidden="1" x14ac:dyDescent="0.2">
      <c r="A484" s="57" t="str">
        <f>IF(Grundbuch!C482&lt;&gt;"",Grundbuch!C482,"")</f>
        <v/>
      </c>
      <c r="B484" s="57" t="str">
        <f>IF(Grundbuch!D482&lt;&gt;"",Grundbuch!D482,"")</f>
        <v/>
      </c>
      <c r="C484" s="57" t="str">
        <f>IF(Grundbuch!E482&lt;&gt;"",Grundbuch!E482,"")</f>
        <v/>
      </c>
      <c r="D484" s="57" t="str">
        <f>IF(Grundbuch!F482&lt;&gt;"",Grundbuch!F482,"")</f>
        <v/>
      </c>
      <c r="E484" s="57" t="str">
        <f>IF(Grundbuch!G482&lt;&gt;"",Grundbuch!G482,"")</f>
        <v/>
      </c>
      <c r="F484" s="58">
        <f>Grundbuch!H482</f>
        <v>0</v>
      </c>
      <c r="G484" s="58">
        <f>Grundbuch!I482</f>
        <v>0</v>
      </c>
      <c r="H484" s="58">
        <f>SUMIF($E$4:$E484,$E484,$F$4:$F484)</f>
        <v>0</v>
      </c>
      <c r="I484" s="58">
        <f>SUMIF($E$4:$E484,$E484,$G$4:$G484)</f>
        <v>0</v>
      </c>
      <c r="J484" s="58">
        <f t="shared" si="14"/>
        <v>0</v>
      </c>
      <c r="K484" s="58">
        <f t="shared" si="15"/>
        <v>0</v>
      </c>
      <c r="L484" s="57">
        <f>Grundbuch!J482</f>
        <v>0</v>
      </c>
    </row>
    <row r="485" spans="1:12" hidden="1" x14ac:dyDescent="0.2">
      <c r="A485" s="57" t="str">
        <f>IF(Grundbuch!C483&lt;&gt;"",Grundbuch!C483,"")</f>
        <v/>
      </c>
      <c r="B485" s="57" t="str">
        <f>IF(Grundbuch!D483&lt;&gt;"",Grundbuch!D483,"")</f>
        <v/>
      </c>
      <c r="C485" s="57" t="str">
        <f>IF(Grundbuch!E483&lt;&gt;"",Grundbuch!E483,"")</f>
        <v/>
      </c>
      <c r="D485" s="57" t="str">
        <f>IF(Grundbuch!F483&lt;&gt;"",Grundbuch!F483,"")</f>
        <v/>
      </c>
      <c r="E485" s="57" t="str">
        <f>IF(Grundbuch!G483&lt;&gt;"",Grundbuch!G483,"")</f>
        <v/>
      </c>
      <c r="F485" s="58">
        <f>Grundbuch!H483</f>
        <v>0</v>
      </c>
      <c r="G485" s="58">
        <f>Grundbuch!I483</f>
        <v>0</v>
      </c>
      <c r="H485" s="58">
        <f>SUMIF($E$4:$E485,$E485,$F$4:$F485)</f>
        <v>0</v>
      </c>
      <c r="I485" s="58">
        <f>SUMIF($E$4:$E485,$E485,$G$4:$G485)</f>
        <v>0</v>
      </c>
      <c r="J485" s="58">
        <f t="shared" si="14"/>
        <v>0</v>
      </c>
      <c r="K485" s="58">
        <f t="shared" si="15"/>
        <v>0</v>
      </c>
      <c r="L485" s="57">
        <f>Grundbuch!J483</f>
        <v>0</v>
      </c>
    </row>
    <row r="486" spans="1:12" hidden="1" x14ac:dyDescent="0.2">
      <c r="A486" s="57" t="str">
        <f>IF(Grundbuch!C484&lt;&gt;"",Grundbuch!C484,"")</f>
        <v/>
      </c>
      <c r="B486" s="57" t="str">
        <f>IF(Grundbuch!D484&lt;&gt;"",Grundbuch!D484,"")</f>
        <v/>
      </c>
      <c r="C486" s="57" t="str">
        <f>IF(Grundbuch!E484&lt;&gt;"",Grundbuch!E484,"")</f>
        <v/>
      </c>
      <c r="D486" s="57" t="str">
        <f>IF(Grundbuch!F484&lt;&gt;"",Grundbuch!F484,"")</f>
        <v/>
      </c>
      <c r="E486" s="57" t="str">
        <f>IF(Grundbuch!G484&lt;&gt;"",Grundbuch!G484,"")</f>
        <v/>
      </c>
      <c r="F486" s="58">
        <f>Grundbuch!H484</f>
        <v>0</v>
      </c>
      <c r="G486" s="58">
        <f>Grundbuch!I484</f>
        <v>0</v>
      </c>
      <c r="H486" s="58">
        <f>SUMIF($E$4:$E486,$E486,$F$4:$F486)</f>
        <v>0</v>
      </c>
      <c r="I486" s="58">
        <f>SUMIF($E$4:$E486,$E486,$G$4:$G486)</f>
        <v>0</v>
      </c>
      <c r="J486" s="58">
        <f t="shared" si="14"/>
        <v>0</v>
      </c>
      <c r="K486" s="58">
        <f t="shared" si="15"/>
        <v>0</v>
      </c>
      <c r="L486" s="57">
        <f>Grundbuch!J484</f>
        <v>0</v>
      </c>
    </row>
    <row r="487" spans="1:12" hidden="1" x14ac:dyDescent="0.2">
      <c r="A487" s="57" t="str">
        <f>IF(Grundbuch!C485&lt;&gt;"",Grundbuch!C485,"")</f>
        <v/>
      </c>
      <c r="B487" s="57" t="str">
        <f>IF(Grundbuch!D485&lt;&gt;"",Grundbuch!D485,"")</f>
        <v/>
      </c>
      <c r="C487" s="57" t="str">
        <f>IF(Grundbuch!E485&lt;&gt;"",Grundbuch!E485,"")</f>
        <v/>
      </c>
      <c r="D487" s="57" t="str">
        <f>IF(Grundbuch!F485&lt;&gt;"",Grundbuch!F485,"")</f>
        <v/>
      </c>
      <c r="E487" s="57" t="str">
        <f>IF(Grundbuch!G485&lt;&gt;"",Grundbuch!G485,"")</f>
        <v/>
      </c>
      <c r="F487" s="58">
        <f>Grundbuch!H485</f>
        <v>0</v>
      </c>
      <c r="G487" s="58">
        <f>Grundbuch!I485</f>
        <v>0</v>
      </c>
      <c r="H487" s="58">
        <f>SUMIF($E$4:$E487,$E487,$F$4:$F487)</f>
        <v>0</v>
      </c>
      <c r="I487" s="58">
        <f>SUMIF($E$4:$E487,$E487,$G$4:$G487)</f>
        <v>0</v>
      </c>
      <c r="J487" s="58">
        <f t="shared" si="14"/>
        <v>0</v>
      </c>
      <c r="K487" s="58">
        <f t="shared" si="15"/>
        <v>0</v>
      </c>
      <c r="L487" s="57">
        <f>Grundbuch!J485</f>
        <v>0</v>
      </c>
    </row>
    <row r="488" spans="1:12" hidden="1" x14ac:dyDescent="0.2">
      <c r="A488" s="57" t="str">
        <f>IF(Grundbuch!C486&lt;&gt;"",Grundbuch!C486,"")</f>
        <v/>
      </c>
      <c r="B488" s="57" t="str">
        <f>IF(Grundbuch!D486&lt;&gt;"",Grundbuch!D486,"")</f>
        <v/>
      </c>
      <c r="C488" s="57" t="str">
        <f>IF(Grundbuch!E486&lt;&gt;"",Grundbuch!E486,"")</f>
        <v/>
      </c>
      <c r="D488" s="57" t="str">
        <f>IF(Grundbuch!F486&lt;&gt;"",Grundbuch!F486,"")</f>
        <v/>
      </c>
      <c r="E488" s="57" t="str">
        <f>IF(Grundbuch!G486&lt;&gt;"",Grundbuch!G486,"")</f>
        <v/>
      </c>
      <c r="F488" s="58">
        <f>Grundbuch!H486</f>
        <v>0</v>
      </c>
      <c r="G488" s="58">
        <f>Grundbuch!I486</f>
        <v>0</v>
      </c>
      <c r="H488" s="58">
        <f>SUMIF($E$4:$E488,$E488,$F$4:$F488)</f>
        <v>0</v>
      </c>
      <c r="I488" s="58">
        <f>SUMIF($E$4:$E488,$E488,$G$4:$G488)</f>
        <v>0</v>
      </c>
      <c r="J488" s="58">
        <f t="shared" si="14"/>
        <v>0</v>
      </c>
      <c r="K488" s="58">
        <f t="shared" si="15"/>
        <v>0</v>
      </c>
      <c r="L488" s="57">
        <f>Grundbuch!J486</f>
        <v>0</v>
      </c>
    </row>
    <row r="489" spans="1:12" hidden="1" x14ac:dyDescent="0.2">
      <c r="A489" s="57" t="str">
        <f>IF(Grundbuch!C487&lt;&gt;"",Grundbuch!C487,"")</f>
        <v/>
      </c>
      <c r="B489" s="57" t="str">
        <f>IF(Grundbuch!D487&lt;&gt;"",Grundbuch!D487,"")</f>
        <v/>
      </c>
      <c r="C489" s="57" t="str">
        <f>IF(Grundbuch!E487&lt;&gt;"",Grundbuch!E487,"")</f>
        <v/>
      </c>
      <c r="D489" s="57" t="str">
        <f>IF(Grundbuch!F487&lt;&gt;"",Grundbuch!F487,"")</f>
        <v/>
      </c>
      <c r="E489" s="57" t="str">
        <f>IF(Grundbuch!G487&lt;&gt;"",Grundbuch!G487,"")</f>
        <v/>
      </c>
      <c r="F489" s="58">
        <f>Grundbuch!H487</f>
        <v>0</v>
      </c>
      <c r="G489" s="58">
        <f>Grundbuch!I487</f>
        <v>0</v>
      </c>
      <c r="H489" s="58">
        <f>SUMIF($E$4:$E489,$E489,$F$4:$F489)</f>
        <v>0</v>
      </c>
      <c r="I489" s="58">
        <f>SUMIF($E$4:$E489,$E489,$G$4:$G489)</f>
        <v>0</v>
      </c>
      <c r="J489" s="58">
        <f t="shared" si="14"/>
        <v>0</v>
      </c>
      <c r="K489" s="58">
        <f t="shared" si="15"/>
        <v>0</v>
      </c>
      <c r="L489" s="57">
        <f>Grundbuch!J487</f>
        <v>0</v>
      </c>
    </row>
    <row r="490" spans="1:12" hidden="1" x14ac:dyDescent="0.2">
      <c r="A490" s="57" t="str">
        <f>IF(Grundbuch!C488&lt;&gt;"",Grundbuch!C488,"")</f>
        <v/>
      </c>
      <c r="B490" s="57" t="str">
        <f>IF(Grundbuch!D488&lt;&gt;"",Grundbuch!D488,"")</f>
        <v/>
      </c>
      <c r="C490" s="57" t="str">
        <f>IF(Grundbuch!E488&lt;&gt;"",Grundbuch!E488,"")</f>
        <v/>
      </c>
      <c r="D490" s="57" t="str">
        <f>IF(Grundbuch!F488&lt;&gt;"",Grundbuch!F488,"")</f>
        <v/>
      </c>
      <c r="E490" s="57" t="str">
        <f>IF(Grundbuch!G488&lt;&gt;"",Grundbuch!G488,"")</f>
        <v/>
      </c>
      <c r="F490" s="58">
        <f>Grundbuch!H488</f>
        <v>0</v>
      </c>
      <c r="G490" s="58">
        <f>Grundbuch!I488</f>
        <v>0</v>
      </c>
      <c r="H490" s="58">
        <f>SUMIF($E$4:$E490,$E490,$F$4:$F490)</f>
        <v>0</v>
      </c>
      <c r="I490" s="58">
        <f>SUMIF($E$4:$E490,$E490,$G$4:$G490)</f>
        <v>0</v>
      </c>
      <c r="J490" s="58">
        <f t="shared" si="14"/>
        <v>0</v>
      </c>
      <c r="K490" s="58">
        <f t="shared" si="15"/>
        <v>0</v>
      </c>
      <c r="L490" s="57">
        <f>Grundbuch!J488</f>
        <v>0</v>
      </c>
    </row>
    <row r="491" spans="1:12" hidden="1" x14ac:dyDescent="0.2">
      <c r="A491" s="57" t="str">
        <f>IF(Grundbuch!C489&lt;&gt;"",Grundbuch!C489,"")</f>
        <v/>
      </c>
      <c r="B491" s="57" t="str">
        <f>IF(Grundbuch!D489&lt;&gt;"",Grundbuch!D489,"")</f>
        <v/>
      </c>
      <c r="C491" s="57" t="str">
        <f>IF(Grundbuch!E489&lt;&gt;"",Grundbuch!E489,"")</f>
        <v/>
      </c>
      <c r="D491" s="57" t="str">
        <f>IF(Grundbuch!F489&lt;&gt;"",Grundbuch!F489,"")</f>
        <v/>
      </c>
      <c r="E491" s="57" t="str">
        <f>IF(Grundbuch!G489&lt;&gt;"",Grundbuch!G489,"")</f>
        <v/>
      </c>
      <c r="F491" s="58">
        <f>Grundbuch!H489</f>
        <v>0</v>
      </c>
      <c r="G491" s="58">
        <f>Grundbuch!I489</f>
        <v>0</v>
      </c>
      <c r="H491" s="58">
        <f>SUMIF($E$4:$E491,$E491,$F$4:$F491)</f>
        <v>0</v>
      </c>
      <c r="I491" s="58">
        <f>SUMIF($E$4:$E491,$E491,$G$4:$G491)</f>
        <v>0</v>
      </c>
      <c r="J491" s="58">
        <f t="shared" si="14"/>
        <v>0</v>
      </c>
      <c r="K491" s="58">
        <f t="shared" si="15"/>
        <v>0</v>
      </c>
      <c r="L491" s="57">
        <f>Grundbuch!J489</f>
        <v>0</v>
      </c>
    </row>
    <row r="492" spans="1:12" hidden="1" x14ac:dyDescent="0.2">
      <c r="A492" s="57" t="str">
        <f>IF(Grundbuch!C490&lt;&gt;"",Grundbuch!C490,"")</f>
        <v/>
      </c>
      <c r="B492" s="57" t="str">
        <f>IF(Grundbuch!D490&lt;&gt;"",Grundbuch!D490,"")</f>
        <v/>
      </c>
      <c r="C492" s="57" t="str">
        <f>IF(Grundbuch!E490&lt;&gt;"",Grundbuch!E490,"")</f>
        <v/>
      </c>
      <c r="D492" s="57" t="str">
        <f>IF(Grundbuch!F490&lt;&gt;"",Grundbuch!F490,"")</f>
        <v/>
      </c>
      <c r="E492" s="57" t="str">
        <f>IF(Grundbuch!G490&lt;&gt;"",Grundbuch!G490,"")</f>
        <v/>
      </c>
      <c r="F492" s="58">
        <f>Grundbuch!H490</f>
        <v>0</v>
      </c>
      <c r="G492" s="58">
        <f>Grundbuch!I490</f>
        <v>0</v>
      </c>
      <c r="H492" s="58">
        <f>SUMIF($E$4:$E492,$E492,$F$4:$F492)</f>
        <v>0</v>
      </c>
      <c r="I492" s="58">
        <f>SUMIF($E$4:$E492,$E492,$G$4:$G492)</f>
        <v>0</v>
      </c>
      <c r="J492" s="58">
        <f t="shared" si="14"/>
        <v>0</v>
      </c>
      <c r="K492" s="58">
        <f t="shared" si="15"/>
        <v>0</v>
      </c>
      <c r="L492" s="57">
        <f>Grundbuch!J490</f>
        <v>0</v>
      </c>
    </row>
    <row r="493" spans="1:12" hidden="1" x14ac:dyDescent="0.2">
      <c r="A493" s="57" t="str">
        <f>IF(Grundbuch!C491&lt;&gt;"",Grundbuch!C491,"")</f>
        <v/>
      </c>
      <c r="B493" s="57" t="str">
        <f>IF(Grundbuch!D491&lt;&gt;"",Grundbuch!D491,"")</f>
        <v/>
      </c>
      <c r="C493" s="57" t="str">
        <f>IF(Grundbuch!E491&lt;&gt;"",Grundbuch!E491,"")</f>
        <v/>
      </c>
      <c r="D493" s="57" t="str">
        <f>IF(Grundbuch!F491&lt;&gt;"",Grundbuch!F491,"")</f>
        <v/>
      </c>
      <c r="E493" s="57" t="str">
        <f>IF(Grundbuch!G491&lt;&gt;"",Grundbuch!G491,"")</f>
        <v/>
      </c>
      <c r="F493" s="58">
        <f>Grundbuch!H491</f>
        <v>0</v>
      </c>
      <c r="G493" s="58">
        <f>Grundbuch!I491</f>
        <v>0</v>
      </c>
      <c r="H493" s="58">
        <f>SUMIF($E$4:$E493,$E493,$F$4:$F493)</f>
        <v>0</v>
      </c>
      <c r="I493" s="58">
        <f>SUMIF($E$4:$E493,$E493,$G$4:$G493)</f>
        <v>0</v>
      </c>
      <c r="J493" s="58">
        <f t="shared" si="14"/>
        <v>0</v>
      </c>
      <c r="K493" s="58">
        <f t="shared" si="15"/>
        <v>0</v>
      </c>
      <c r="L493" s="57">
        <f>Grundbuch!J491</f>
        <v>0</v>
      </c>
    </row>
    <row r="494" spans="1:12" hidden="1" x14ac:dyDescent="0.2">
      <c r="A494" s="57" t="str">
        <f>IF(Grundbuch!C492&lt;&gt;"",Grundbuch!C492,"")</f>
        <v/>
      </c>
      <c r="B494" s="57" t="str">
        <f>IF(Grundbuch!D492&lt;&gt;"",Grundbuch!D492,"")</f>
        <v/>
      </c>
      <c r="C494" s="57" t="str">
        <f>IF(Grundbuch!E492&lt;&gt;"",Grundbuch!E492,"")</f>
        <v/>
      </c>
      <c r="D494" s="57" t="str">
        <f>IF(Grundbuch!F492&lt;&gt;"",Grundbuch!F492,"")</f>
        <v/>
      </c>
      <c r="E494" s="57" t="str">
        <f>IF(Grundbuch!G492&lt;&gt;"",Grundbuch!G492,"")</f>
        <v/>
      </c>
      <c r="F494" s="58">
        <f>Grundbuch!H492</f>
        <v>0</v>
      </c>
      <c r="G494" s="58">
        <f>Grundbuch!I492</f>
        <v>0</v>
      </c>
      <c r="H494" s="58">
        <f>SUMIF($E$4:$E494,$E494,$F$4:$F494)</f>
        <v>0</v>
      </c>
      <c r="I494" s="58">
        <f>SUMIF($E$4:$E494,$E494,$G$4:$G494)</f>
        <v>0</v>
      </c>
      <c r="J494" s="58">
        <f t="shared" si="14"/>
        <v>0</v>
      </c>
      <c r="K494" s="58">
        <f t="shared" si="15"/>
        <v>0</v>
      </c>
      <c r="L494" s="57">
        <f>Grundbuch!J492</f>
        <v>0</v>
      </c>
    </row>
    <row r="495" spans="1:12" hidden="1" x14ac:dyDescent="0.2">
      <c r="A495" s="57" t="str">
        <f>IF(Grundbuch!C493&lt;&gt;"",Grundbuch!C493,"")</f>
        <v/>
      </c>
      <c r="B495" s="57" t="str">
        <f>IF(Grundbuch!D493&lt;&gt;"",Grundbuch!D493,"")</f>
        <v/>
      </c>
      <c r="C495" s="57" t="str">
        <f>IF(Grundbuch!E493&lt;&gt;"",Grundbuch!E493,"")</f>
        <v/>
      </c>
      <c r="D495" s="57" t="str">
        <f>IF(Grundbuch!F493&lt;&gt;"",Grundbuch!F493,"")</f>
        <v/>
      </c>
      <c r="E495" s="57" t="str">
        <f>IF(Grundbuch!G493&lt;&gt;"",Grundbuch!G493,"")</f>
        <v/>
      </c>
      <c r="F495" s="58">
        <f>Grundbuch!H493</f>
        <v>0</v>
      </c>
      <c r="G495" s="58">
        <f>Grundbuch!I493</f>
        <v>0</v>
      </c>
      <c r="H495" s="58">
        <f>SUMIF($E$4:$E495,$E495,$F$4:$F495)</f>
        <v>0</v>
      </c>
      <c r="I495" s="58">
        <f>SUMIF($E$4:$E495,$E495,$G$4:$G495)</f>
        <v>0</v>
      </c>
      <c r="J495" s="58">
        <f t="shared" si="14"/>
        <v>0</v>
      </c>
      <c r="K495" s="58">
        <f t="shared" si="15"/>
        <v>0</v>
      </c>
      <c r="L495" s="57">
        <f>Grundbuch!J493</f>
        <v>0</v>
      </c>
    </row>
    <row r="496" spans="1:12" hidden="1" x14ac:dyDescent="0.2">
      <c r="A496" s="57" t="str">
        <f>IF(Grundbuch!C494&lt;&gt;"",Grundbuch!C494,"")</f>
        <v/>
      </c>
      <c r="B496" s="57" t="str">
        <f>IF(Grundbuch!D494&lt;&gt;"",Grundbuch!D494,"")</f>
        <v/>
      </c>
      <c r="C496" s="57" t="str">
        <f>IF(Grundbuch!E494&lt;&gt;"",Grundbuch!E494,"")</f>
        <v/>
      </c>
      <c r="D496" s="57" t="str">
        <f>IF(Grundbuch!F494&lt;&gt;"",Grundbuch!F494,"")</f>
        <v/>
      </c>
      <c r="E496" s="57" t="str">
        <f>IF(Grundbuch!G494&lt;&gt;"",Grundbuch!G494,"")</f>
        <v/>
      </c>
      <c r="F496" s="58">
        <f>Grundbuch!H494</f>
        <v>0</v>
      </c>
      <c r="G496" s="58">
        <f>Grundbuch!I494</f>
        <v>0</v>
      </c>
      <c r="H496" s="58">
        <f>SUMIF($E$4:$E496,$E496,$F$4:$F496)</f>
        <v>0</v>
      </c>
      <c r="I496" s="58">
        <f>SUMIF($E$4:$E496,$E496,$G$4:$G496)</f>
        <v>0</v>
      </c>
      <c r="J496" s="58">
        <f t="shared" si="14"/>
        <v>0</v>
      </c>
      <c r="K496" s="58">
        <f t="shared" si="15"/>
        <v>0</v>
      </c>
      <c r="L496" s="57">
        <f>Grundbuch!J494</f>
        <v>0</v>
      </c>
    </row>
    <row r="497" spans="1:12" hidden="1" x14ac:dyDescent="0.2">
      <c r="A497" s="57" t="str">
        <f>IF(Grundbuch!C495&lt;&gt;"",Grundbuch!C495,"")</f>
        <v/>
      </c>
      <c r="B497" s="57" t="str">
        <f>IF(Grundbuch!D495&lt;&gt;"",Grundbuch!D495,"")</f>
        <v/>
      </c>
      <c r="C497" s="57" t="str">
        <f>IF(Grundbuch!E495&lt;&gt;"",Grundbuch!E495,"")</f>
        <v/>
      </c>
      <c r="D497" s="57" t="str">
        <f>IF(Grundbuch!F495&lt;&gt;"",Grundbuch!F495,"")</f>
        <v/>
      </c>
      <c r="E497" s="57" t="str">
        <f>IF(Grundbuch!G495&lt;&gt;"",Grundbuch!G495,"")</f>
        <v/>
      </c>
      <c r="F497" s="58">
        <f>Grundbuch!H495</f>
        <v>0</v>
      </c>
      <c r="G497" s="58">
        <f>Grundbuch!I495</f>
        <v>0</v>
      </c>
      <c r="H497" s="58">
        <f>SUMIF($E$4:$E497,$E497,$F$4:$F497)</f>
        <v>0</v>
      </c>
      <c r="I497" s="58">
        <f>SUMIF($E$4:$E497,$E497,$G$4:$G497)</f>
        <v>0</v>
      </c>
      <c r="J497" s="58">
        <f t="shared" si="14"/>
        <v>0</v>
      </c>
      <c r="K497" s="58">
        <f t="shared" si="15"/>
        <v>0</v>
      </c>
      <c r="L497" s="57">
        <f>Grundbuch!J495</f>
        <v>0</v>
      </c>
    </row>
    <row r="498" spans="1:12" hidden="1" x14ac:dyDescent="0.2">
      <c r="A498" s="57" t="str">
        <f>IF(Grundbuch!C496&lt;&gt;"",Grundbuch!C496,"")</f>
        <v/>
      </c>
      <c r="B498" s="57" t="str">
        <f>IF(Grundbuch!D496&lt;&gt;"",Grundbuch!D496,"")</f>
        <v/>
      </c>
      <c r="C498" s="57" t="str">
        <f>IF(Grundbuch!E496&lt;&gt;"",Grundbuch!E496,"")</f>
        <v/>
      </c>
      <c r="D498" s="57" t="str">
        <f>IF(Grundbuch!F496&lt;&gt;"",Grundbuch!F496,"")</f>
        <v/>
      </c>
      <c r="E498" s="57" t="str">
        <f>IF(Grundbuch!G496&lt;&gt;"",Grundbuch!G496,"")</f>
        <v/>
      </c>
      <c r="F498" s="58">
        <f>Grundbuch!H496</f>
        <v>0</v>
      </c>
      <c r="G498" s="58">
        <f>Grundbuch!I496</f>
        <v>0</v>
      </c>
      <c r="H498" s="58">
        <f>SUMIF($E$4:$E498,$E498,$F$4:$F498)</f>
        <v>0</v>
      </c>
      <c r="I498" s="58">
        <f>SUMIF($E$4:$E498,$E498,$G$4:$G498)</f>
        <v>0</v>
      </c>
      <c r="J498" s="58">
        <f t="shared" si="14"/>
        <v>0</v>
      </c>
      <c r="K498" s="58">
        <f t="shared" si="15"/>
        <v>0</v>
      </c>
      <c r="L498" s="57">
        <f>Grundbuch!J496</f>
        <v>0</v>
      </c>
    </row>
    <row r="499" spans="1:12" hidden="1" x14ac:dyDescent="0.2">
      <c r="A499" s="57" t="str">
        <f>IF(Grundbuch!C497&lt;&gt;"",Grundbuch!C497,"")</f>
        <v/>
      </c>
      <c r="B499" s="57" t="str">
        <f>IF(Grundbuch!D497&lt;&gt;"",Grundbuch!D497,"")</f>
        <v/>
      </c>
      <c r="C499" s="57" t="str">
        <f>IF(Grundbuch!E497&lt;&gt;"",Grundbuch!E497,"")</f>
        <v/>
      </c>
      <c r="D499" s="57" t="str">
        <f>IF(Grundbuch!F497&lt;&gt;"",Grundbuch!F497,"")</f>
        <v/>
      </c>
      <c r="E499" s="57" t="str">
        <f>IF(Grundbuch!G497&lt;&gt;"",Grundbuch!G497,"")</f>
        <v/>
      </c>
      <c r="F499" s="58">
        <f>Grundbuch!H497</f>
        <v>0</v>
      </c>
      <c r="G499" s="58">
        <f>Grundbuch!I497</f>
        <v>0</v>
      </c>
      <c r="H499" s="58">
        <f>SUMIF($E$4:$E499,$E499,$F$4:$F499)</f>
        <v>0</v>
      </c>
      <c r="I499" s="58">
        <f>SUMIF($E$4:$E499,$E499,$G$4:$G499)</f>
        <v>0</v>
      </c>
      <c r="J499" s="58">
        <f t="shared" si="14"/>
        <v>0</v>
      </c>
      <c r="K499" s="58">
        <f t="shared" si="15"/>
        <v>0</v>
      </c>
      <c r="L499" s="57">
        <f>Grundbuch!J497</f>
        <v>0</v>
      </c>
    </row>
    <row r="500" spans="1:12" hidden="1" x14ac:dyDescent="0.2">
      <c r="A500" s="57" t="str">
        <f>IF(Grundbuch!C498&lt;&gt;"",Grundbuch!C498,"")</f>
        <v/>
      </c>
      <c r="B500" s="57" t="str">
        <f>IF(Grundbuch!D498&lt;&gt;"",Grundbuch!D498,"")</f>
        <v/>
      </c>
      <c r="C500" s="57" t="str">
        <f>IF(Grundbuch!E498&lt;&gt;"",Grundbuch!E498,"")</f>
        <v/>
      </c>
      <c r="D500" s="57" t="str">
        <f>IF(Grundbuch!F498&lt;&gt;"",Grundbuch!F498,"")</f>
        <v/>
      </c>
      <c r="E500" s="57" t="str">
        <f>IF(Grundbuch!G498&lt;&gt;"",Grundbuch!G498,"")</f>
        <v/>
      </c>
      <c r="F500" s="58">
        <f>Grundbuch!H498</f>
        <v>0</v>
      </c>
      <c r="G500" s="58">
        <f>Grundbuch!I498</f>
        <v>0</v>
      </c>
      <c r="H500" s="58">
        <f>SUMIF($E$4:$E500,$E500,$F$4:$F500)</f>
        <v>0</v>
      </c>
      <c r="I500" s="58">
        <f>SUMIF($E$4:$E500,$E500,$G$4:$G500)</f>
        <v>0</v>
      </c>
      <c r="J500" s="58">
        <f t="shared" si="14"/>
        <v>0</v>
      </c>
      <c r="K500" s="58">
        <f t="shared" si="15"/>
        <v>0</v>
      </c>
      <c r="L500" s="57">
        <f>Grundbuch!J498</f>
        <v>0</v>
      </c>
    </row>
    <row r="501" spans="1:12" hidden="1" x14ac:dyDescent="0.2">
      <c r="A501" s="57" t="str">
        <f>IF(Grundbuch!C499&lt;&gt;"",Grundbuch!C499,"")</f>
        <v/>
      </c>
      <c r="B501" s="57" t="str">
        <f>IF(Grundbuch!D499&lt;&gt;"",Grundbuch!D499,"")</f>
        <v/>
      </c>
      <c r="C501" s="57" t="str">
        <f>IF(Grundbuch!E499&lt;&gt;"",Grundbuch!E499,"")</f>
        <v/>
      </c>
      <c r="D501" s="57" t="str">
        <f>IF(Grundbuch!F499&lt;&gt;"",Grundbuch!F499,"")</f>
        <v/>
      </c>
      <c r="E501" s="57" t="str">
        <f>IF(Grundbuch!G499&lt;&gt;"",Grundbuch!G499,"")</f>
        <v/>
      </c>
      <c r="F501" s="58">
        <f>Grundbuch!H499</f>
        <v>0</v>
      </c>
      <c r="G501" s="58">
        <f>Grundbuch!I499</f>
        <v>0</v>
      </c>
      <c r="H501" s="58">
        <f>SUMIF($E$4:$E501,$E501,$F$4:$F501)</f>
        <v>0</v>
      </c>
      <c r="I501" s="58">
        <f>SUMIF($E$4:$E501,$E501,$G$4:$G501)</f>
        <v>0</v>
      </c>
      <c r="J501" s="58">
        <f t="shared" si="14"/>
        <v>0</v>
      </c>
      <c r="K501" s="58">
        <f t="shared" si="15"/>
        <v>0</v>
      </c>
      <c r="L501" s="57">
        <f>Grundbuch!J499</f>
        <v>0</v>
      </c>
    </row>
    <row r="502" spans="1:12" hidden="1" x14ac:dyDescent="0.2">
      <c r="A502" s="57" t="str">
        <f>IF(Grundbuch!C500&lt;&gt;"",Grundbuch!C500,"")</f>
        <v/>
      </c>
      <c r="B502" s="57" t="str">
        <f>IF(Grundbuch!D500&lt;&gt;"",Grundbuch!D500,"")</f>
        <v/>
      </c>
      <c r="C502" s="57" t="str">
        <f>IF(Grundbuch!E500&lt;&gt;"",Grundbuch!E500,"")</f>
        <v/>
      </c>
      <c r="D502" s="57" t="str">
        <f>IF(Grundbuch!F500&lt;&gt;"",Grundbuch!F500,"")</f>
        <v/>
      </c>
      <c r="E502" s="57" t="str">
        <f>IF(Grundbuch!G500&lt;&gt;"",Grundbuch!G500,"")</f>
        <v/>
      </c>
      <c r="F502" s="58">
        <f>Grundbuch!H500</f>
        <v>0</v>
      </c>
      <c r="G502" s="58">
        <f>Grundbuch!I500</f>
        <v>0</v>
      </c>
      <c r="H502" s="58">
        <f>SUMIF($E$4:$E502,$E502,$F$4:$F502)</f>
        <v>0</v>
      </c>
      <c r="I502" s="58">
        <f>SUMIF($E$4:$E502,$E502,$G$4:$G502)</f>
        <v>0</v>
      </c>
      <c r="J502" s="58">
        <f t="shared" si="14"/>
        <v>0</v>
      </c>
      <c r="K502" s="58">
        <f t="shared" si="15"/>
        <v>0</v>
      </c>
      <c r="L502" s="57">
        <f>Grundbuch!J500</f>
        <v>0</v>
      </c>
    </row>
    <row r="503" spans="1:12" hidden="1" x14ac:dyDescent="0.2">
      <c r="A503" s="57" t="str">
        <f>IF(Grundbuch!C501&lt;&gt;"",Grundbuch!C501,"")</f>
        <v/>
      </c>
      <c r="B503" s="57" t="str">
        <f>IF(Grundbuch!D501&lt;&gt;"",Grundbuch!D501,"")</f>
        <v/>
      </c>
      <c r="C503" s="57" t="str">
        <f>IF(Grundbuch!E501&lt;&gt;"",Grundbuch!E501,"")</f>
        <v/>
      </c>
      <c r="D503" s="57" t="str">
        <f>IF(Grundbuch!F501&lt;&gt;"",Grundbuch!F501,"")</f>
        <v/>
      </c>
      <c r="E503" s="57" t="str">
        <f>IF(Grundbuch!G501&lt;&gt;"",Grundbuch!G501,"")</f>
        <v/>
      </c>
      <c r="F503" s="58">
        <f>Grundbuch!H501</f>
        <v>0</v>
      </c>
      <c r="G503" s="58">
        <f>Grundbuch!I501</f>
        <v>0</v>
      </c>
      <c r="H503" s="58">
        <f>SUMIF($E$4:$E503,$E503,$F$4:$F503)</f>
        <v>0</v>
      </c>
      <c r="I503" s="58">
        <f>SUMIF($E$4:$E503,$E503,$G$4:$G503)</f>
        <v>0</v>
      </c>
      <c r="J503" s="58">
        <f t="shared" si="14"/>
        <v>0</v>
      </c>
      <c r="K503" s="58">
        <f t="shared" si="15"/>
        <v>0</v>
      </c>
      <c r="L503" s="57">
        <f>Grundbuch!J501</f>
        <v>0</v>
      </c>
    </row>
    <row r="504" spans="1:12" hidden="1" x14ac:dyDescent="0.2">
      <c r="A504" s="57" t="str">
        <f>IF(Grundbuch!C502&lt;&gt;"",Grundbuch!C502,"")</f>
        <v/>
      </c>
      <c r="B504" s="57" t="str">
        <f>IF(Grundbuch!D502&lt;&gt;"",Grundbuch!D502,"")</f>
        <v/>
      </c>
      <c r="C504" s="57" t="str">
        <f>IF(Grundbuch!E502&lt;&gt;"",Grundbuch!E502,"")</f>
        <v/>
      </c>
      <c r="D504" s="57" t="str">
        <f>IF(Grundbuch!F502&lt;&gt;"",Grundbuch!F502,"")</f>
        <v/>
      </c>
      <c r="E504" s="57" t="str">
        <f>IF(Grundbuch!G502&lt;&gt;"",Grundbuch!G502,"")</f>
        <v/>
      </c>
      <c r="F504" s="58">
        <f>Grundbuch!H502</f>
        <v>0</v>
      </c>
      <c r="G504" s="58">
        <f>Grundbuch!I502</f>
        <v>0</v>
      </c>
      <c r="H504" s="58">
        <f>SUMIF($E$4:$E504,$E504,$F$4:$F504)</f>
        <v>0</v>
      </c>
      <c r="I504" s="58">
        <f>SUMIF($E$4:$E504,$E504,$G$4:$G504)</f>
        <v>0</v>
      </c>
      <c r="J504" s="58">
        <f t="shared" si="14"/>
        <v>0</v>
      </c>
      <c r="K504" s="58">
        <f t="shared" si="15"/>
        <v>0</v>
      </c>
      <c r="L504" s="57">
        <f>Grundbuch!J502</f>
        <v>0</v>
      </c>
    </row>
    <row r="505" spans="1:12" hidden="1" x14ac:dyDescent="0.2">
      <c r="A505" s="57" t="str">
        <f>IF(Grundbuch!C503&lt;&gt;"",Grundbuch!C503,"")</f>
        <v/>
      </c>
      <c r="B505" s="57" t="str">
        <f>IF(Grundbuch!D503&lt;&gt;"",Grundbuch!D503,"")</f>
        <v/>
      </c>
      <c r="C505" s="57" t="str">
        <f>IF(Grundbuch!E503&lt;&gt;"",Grundbuch!E503,"")</f>
        <v/>
      </c>
      <c r="D505" s="57" t="str">
        <f>IF(Grundbuch!F503&lt;&gt;"",Grundbuch!F503,"")</f>
        <v/>
      </c>
      <c r="E505" s="57" t="str">
        <f>IF(Grundbuch!G503&lt;&gt;"",Grundbuch!G503,"")</f>
        <v/>
      </c>
      <c r="F505" s="58">
        <f>Grundbuch!H503</f>
        <v>0</v>
      </c>
      <c r="G505" s="58">
        <f>Grundbuch!I503</f>
        <v>0</v>
      </c>
      <c r="H505" s="58">
        <f>SUMIF($E$4:$E505,$E505,$F$4:$F505)</f>
        <v>0</v>
      </c>
      <c r="I505" s="58">
        <f>SUMIF($E$4:$E505,$E505,$G$4:$G505)</f>
        <v>0</v>
      </c>
      <c r="J505" s="58">
        <f t="shared" si="14"/>
        <v>0</v>
      </c>
      <c r="K505" s="58">
        <f t="shared" si="15"/>
        <v>0</v>
      </c>
      <c r="L505" s="57">
        <f>Grundbuch!J503</f>
        <v>0</v>
      </c>
    </row>
    <row r="506" spans="1:12" hidden="1" x14ac:dyDescent="0.2">
      <c r="A506" s="57" t="str">
        <f>IF(Grundbuch!C504&lt;&gt;"",Grundbuch!C504,"")</f>
        <v/>
      </c>
      <c r="B506" s="57" t="str">
        <f>IF(Grundbuch!D504&lt;&gt;"",Grundbuch!D504,"")</f>
        <v/>
      </c>
      <c r="C506" s="57" t="str">
        <f>IF(Grundbuch!E504&lt;&gt;"",Grundbuch!E504,"")</f>
        <v/>
      </c>
      <c r="D506" s="57" t="str">
        <f>IF(Grundbuch!F504&lt;&gt;"",Grundbuch!F504,"")</f>
        <v/>
      </c>
      <c r="E506" s="57" t="str">
        <f>IF(Grundbuch!G504&lt;&gt;"",Grundbuch!G504,"")</f>
        <v/>
      </c>
      <c r="F506" s="58">
        <f>Grundbuch!H504</f>
        <v>0</v>
      </c>
      <c r="G506" s="58">
        <f>Grundbuch!I504</f>
        <v>0</v>
      </c>
      <c r="H506" s="58">
        <f>SUMIF($E$4:$E506,$E506,$F$4:$F506)</f>
        <v>0</v>
      </c>
      <c r="I506" s="58">
        <f>SUMIF($E$4:$E506,$E506,$G$4:$G506)</f>
        <v>0</v>
      </c>
      <c r="J506" s="58">
        <f t="shared" si="14"/>
        <v>0</v>
      </c>
      <c r="K506" s="58">
        <f t="shared" si="15"/>
        <v>0</v>
      </c>
      <c r="L506" s="57">
        <f>Grundbuch!J504</f>
        <v>0</v>
      </c>
    </row>
    <row r="507" spans="1:12" hidden="1" x14ac:dyDescent="0.2">
      <c r="A507" s="57" t="str">
        <f>IF(Grundbuch!C505&lt;&gt;"",Grundbuch!C505,"")</f>
        <v/>
      </c>
      <c r="B507" s="57" t="str">
        <f>IF(Grundbuch!D505&lt;&gt;"",Grundbuch!D505,"")</f>
        <v/>
      </c>
      <c r="C507" s="57" t="str">
        <f>IF(Grundbuch!E505&lt;&gt;"",Grundbuch!E505,"")</f>
        <v/>
      </c>
      <c r="D507" s="57" t="str">
        <f>IF(Grundbuch!F505&lt;&gt;"",Grundbuch!F505,"")</f>
        <v/>
      </c>
      <c r="E507" s="57" t="str">
        <f>IF(Grundbuch!G505&lt;&gt;"",Grundbuch!G505,"")</f>
        <v/>
      </c>
      <c r="F507" s="58">
        <f>Grundbuch!H505</f>
        <v>0</v>
      </c>
      <c r="G507" s="58">
        <f>Grundbuch!I505</f>
        <v>0</v>
      </c>
      <c r="H507" s="58">
        <f>SUMIF($E$4:$E507,$E507,$F$4:$F507)</f>
        <v>0</v>
      </c>
      <c r="I507" s="58">
        <f>SUMIF($E$4:$E507,$E507,$G$4:$G507)</f>
        <v>0</v>
      </c>
      <c r="J507" s="58">
        <f t="shared" si="14"/>
        <v>0</v>
      </c>
      <c r="K507" s="58">
        <f t="shared" si="15"/>
        <v>0</v>
      </c>
      <c r="L507" s="57">
        <f>Grundbuch!J505</f>
        <v>0</v>
      </c>
    </row>
    <row r="508" spans="1:12" hidden="1" x14ac:dyDescent="0.2">
      <c r="A508" s="57" t="str">
        <f>IF(Grundbuch!C506&lt;&gt;"",Grundbuch!C506,"")</f>
        <v/>
      </c>
      <c r="B508" s="57" t="str">
        <f>IF(Grundbuch!D506&lt;&gt;"",Grundbuch!D506,"")</f>
        <v/>
      </c>
      <c r="C508" s="57" t="str">
        <f>IF(Grundbuch!E506&lt;&gt;"",Grundbuch!E506,"")</f>
        <v/>
      </c>
      <c r="D508" s="57" t="str">
        <f>IF(Grundbuch!F506&lt;&gt;"",Grundbuch!F506,"")</f>
        <v/>
      </c>
      <c r="E508" s="57" t="str">
        <f>IF(Grundbuch!G506&lt;&gt;"",Grundbuch!G506,"")</f>
        <v/>
      </c>
      <c r="F508" s="58">
        <f>Grundbuch!H506</f>
        <v>0</v>
      </c>
      <c r="G508" s="58">
        <f>Grundbuch!I506</f>
        <v>0</v>
      </c>
      <c r="H508" s="58">
        <f>SUMIF($E$4:$E508,$E508,$F$4:$F508)</f>
        <v>0</v>
      </c>
      <c r="I508" s="58">
        <f>SUMIF($E$4:$E508,$E508,$G$4:$G508)</f>
        <v>0</v>
      </c>
      <c r="J508" s="58">
        <f t="shared" si="14"/>
        <v>0</v>
      </c>
      <c r="K508" s="58">
        <f t="shared" si="15"/>
        <v>0</v>
      </c>
      <c r="L508" s="57">
        <f>Grundbuch!J506</f>
        <v>0</v>
      </c>
    </row>
    <row r="509" spans="1:12" hidden="1" x14ac:dyDescent="0.2">
      <c r="A509" s="57" t="str">
        <f>IF(Grundbuch!C507&lt;&gt;"",Grundbuch!C507,"")</f>
        <v/>
      </c>
      <c r="B509" s="57" t="str">
        <f>IF(Grundbuch!D507&lt;&gt;"",Grundbuch!D507,"")</f>
        <v/>
      </c>
      <c r="C509" s="57" t="str">
        <f>IF(Grundbuch!E507&lt;&gt;"",Grundbuch!E507,"")</f>
        <v/>
      </c>
      <c r="D509" s="57" t="str">
        <f>IF(Grundbuch!F507&lt;&gt;"",Grundbuch!F507,"")</f>
        <v/>
      </c>
      <c r="E509" s="57" t="str">
        <f>IF(Grundbuch!G507&lt;&gt;"",Grundbuch!G507,"")</f>
        <v/>
      </c>
      <c r="F509" s="58">
        <f>Grundbuch!H507</f>
        <v>0</v>
      </c>
      <c r="G509" s="58">
        <f>Grundbuch!I507</f>
        <v>0</v>
      </c>
      <c r="H509" s="58">
        <f>SUMIF($E$4:$E509,$E509,$F$4:$F509)</f>
        <v>0</v>
      </c>
      <c r="I509" s="58">
        <f>SUMIF($E$4:$E509,$E509,$G$4:$G509)</f>
        <v>0</v>
      </c>
      <c r="J509" s="58">
        <f t="shared" si="14"/>
        <v>0</v>
      </c>
      <c r="K509" s="58">
        <f t="shared" si="15"/>
        <v>0</v>
      </c>
      <c r="L509" s="57">
        <f>Grundbuch!J507</f>
        <v>0</v>
      </c>
    </row>
    <row r="510" spans="1:12" hidden="1" x14ac:dyDescent="0.2">
      <c r="A510" s="57" t="str">
        <f>IF(Grundbuch!C508&lt;&gt;"",Grundbuch!C508,"")</f>
        <v/>
      </c>
      <c r="B510" s="57" t="str">
        <f>IF(Grundbuch!D508&lt;&gt;"",Grundbuch!D508,"")</f>
        <v/>
      </c>
      <c r="C510" s="57" t="str">
        <f>IF(Grundbuch!E508&lt;&gt;"",Grundbuch!E508,"")</f>
        <v/>
      </c>
      <c r="D510" s="57" t="str">
        <f>IF(Grundbuch!F508&lt;&gt;"",Grundbuch!F508,"")</f>
        <v/>
      </c>
      <c r="E510" s="57" t="str">
        <f>IF(Grundbuch!G508&lt;&gt;"",Grundbuch!G508,"")</f>
        <v/>
      </c>
      <c r="F510" s="58">
        <f>Grundbuch!H508</f>
        <v>0</v>
      </c>
      <c r="G510" s="58">
        <f>Grundbuch!I508</f>
        <v>0</v>
      </c>
      <c r="H510" s="58">
        <f>SUMIF($E$4:$E510,$E510,$F$4:$F510)</f>
        <v>0</v>
      </c>
      <c r="I510" s="58">
        <f>SUMIF($E$4:$E510,$E510,$G$4:$G510)</f>
        <v>0</v>
      </c>
      <c r="J510" s="58">
        <f t="shared" si="14"/>
        <v>0</v>
      </c>
      <c r="K510" s="58">
        <f t="shared" si="15"/>
        <v>0</v>
      </c>
      <c r="L510" s="57">
        <f>Grundbuch!J508</f>
        <v>0</v>
      </c>
    </row>
    <row r="511" spans="1:12" hidden="1" x14ac:dyDescent="0.2">
      <c r="A511" s="57" t="str">
        <f>IF(Grundbuch!C509&lt;&gt;"",Grundbuch!C509,"")</f>
        <v/>
      </c>
      <c r="B511" s="57" t="str">
        <f>IF(Grundbuch!D509&lt;&gt;"",Grundbuch!D509,"")</f>
        <v/>
      </c>
      <c r="C511" s="57" t="str">
        <f>IF(Grundbuch!E509&lt;&gt;"",Grundbuch!E509,"")</f>
        <v/>
      </c>
      <c r="D511" s="57" t="str">
        <f>IF(Grundbuch!F509&lt;&gt;"",Grundbuch!F509,"")</f>
        <v/>
      </c>
      <c r="E511" s="57" t="str">
        <f>IF(Grundbuch!G509&lt;&gt;"",Grundbuch!G509,"")</f>
        <v/>
      </c>
      <c r="F511" s="58">
        <f>Grundbuch!H509</f>
        <v>0</v>
      </c>
      <c r="G511" s="58">
        <f>Grundbuch!I509</f>
        <v>0</v>
      </c>
      <c r="H511" s="58">
        <f>SUMIF($E$4:$E511,$E511,$F$4:$F511)</f>
        <v>0</v>
      </c>
      <c r="I511" s="58">
        <f>SUMIF($E$4:$E511,$E511,$G$4:$G511)</f>
        <v>0</v>
      </c>
      <c r="J511" s="58">
        <f t="shared" si="14"/>
        <v>0</v>
      </c>
      <c r="K511" s="58">
        <f t="shared" si="15"/>
        <v>0</v>
      </c>
      <c r="L511" s="57">
        <f>Grundbuch!J509</f>
        <v>0</v>
      </c>
    </row>
    <row r="512" spans="1:12" hidden="1" x14ac:dyDescent="0.2">
      <c r="A512" s="57" t="str">
        <f>IF(Grundbuch!C510&lt;&gt;"",Grundbuch!C510,"")</f>
        <v/>
      </c>
      <c r="B512" s="57" t="str">
        <f>IF(Grundbuch!D510&lt;&gt;"",Grundbuch!D510,"")</f>
        <v/>
      </c>
      <c r="C512" s="57" t="str">
        <f>IF(Grundbuch!E510&lt;&gt;"",Grundbuch!E510,"")</f>
        <v/>
      </c>
      <c r="D512" s="57" t="str">
        <f>IF(Grundbuch!F510&lt;&gt;"",Grundbuch!F510,"")</f>
        <v/>
      </c>
      <c r="E512" s="57" t="str">
        <f>IF(Grundbuch!G510&lt;&gt;"",Grundbuch!G510,"")</f>
        <v/>
      </c>
      <c r="F512" s="58">
        <f>Grundbuch!H510</f>
        <v>0</v>
      </c>
      <c r="G512" s="58">
        <f>Grundbuch!I510</f>
        <v>0</v>
      </c>
      <c r="H512" s="58">
        <f>SUMIF($E$4:$E512,$E512,$F$4:$F512)</f>
        <v>0</v>
      </c>
      <c r="I512" s="58">
        <f>SUMIF($E$4:$E512,$E512,$G$4:$G512)</f>
        <v>0</v>
      </c>
      <c r="J512" s="58">
        <f t="shared" si="14"/>
        <v>0</v>
      </c>
      <c r="K512" s="58">
        <f t="shared" si="15"/>
        <v>0</v>
      </c>
      <c r="L512" s="57">
        <f>Grundbuch!J510</f>
        <v>0</v>
      </c>
    </row>
    <row r="513" spans="1:12" hidden="1" x14ac:dyDescent="0.2">
      <c r="A513" s="57" t="str">
        <f>IF(Grundbuch!C511&lt;&gt;"",Grundbuch!C511,"")</f>
        <v/>
      </c>
      <c r="B513" s="57" t="str">
        <f>IF(Grundbuch!D511&lt;&gt;"",Grundbuch!D511,"")</f>
        <v/>
      </c>
      <c r="C513" s="57" t="str">
        <f>IF(Grundbuch!E511&lt;&gt;"",Grundbuch!E511,"")</f>
        <v/>
      </c>
      <c r="D513" s="57" t="str">
        <f>IF(Grundbuch!F511&lt;&gt;"",Grundbuch!F511,"")</f>
        <v/>
      </c>
      <c r="E513" s="57" t="str">
        <f>IF(Grundbuch!G511&lt;&gt;"",Grundbuch!G511,"")</f>
        <v/>
      </c>
      <c r="F513" s="58">
        <f>Grundbuch!H511</f>
        <v>0</v>
      </c>
      <c r="G513" s="58">
        <f>Grundbuch!I511</f>
        <v>0</v>
      </c>
      <c r="H513" s="58">
        <f>SUMIF($E$4:$E513,$E513,$F$4:$F513)</f>
        <v>0</v>
      </c>
      <c r="I513" s="58">
        <f>SUMIF($E$4:$E513,$E513,$G$4:$G513)</f>
        <v>0</v>
      </c>
      <c r="J513" s="58">
        <f t="shared" si="14"/>
        <v>0</v>
      </c>
      <c r="K513" s="58">
        <f t="shared" si="15"/>
        <v>0</v>
      </c>
      <c r="L513" s="57">
        <f>Grundbuch!J511</f>
        <v>0</v>
      </c>
    </row>
    <row r="514" spans="1:12" hidden="1" x14ac:dyDescent="0.2">
      <c r="A514" s="57" t="str">
        <f>IF(Grundbuch!C512&lt;&gt;"",Grundbuch!C512,"")</f>
        <v/>
      </c>
      <c r="B514" s="57" t="str">
        <f>IF(Grundbuch!D512&lt;&gt;"",Grundbuch!D512,"")</f>
        <v/>
      </c>
      <c r="C514" s="57" t="str">
        <f>IF(Grundbuch!E512&lt;&gt;"",Grundbuch!E512,"")</f>
        <v/>
      </c>
      <c r="D514" s="57" t="str">
        <f>IF(Grundbuch!F512&lt;&gt;"",Grundbuch!F512,"")</f>
        <v/>
      </c>
      <c r="E514" s="57" t="str">
        <f>IF(Grundbuch!G512&lt;&gt;"",Grundbuch!G512,"")</f>
        <v/>
      </c>
      <c r="F514" s="58">
        <f>Grundbuch!H512</f>
        <v>0</v>
      </c>
      <c r="G514" s="58">
        <f>Grundbuch!I512</f>
        <v>0</v>
      </c>
      <c r="H514" s="58">
        <f>SUMIF($E$4:$E514,$E514,$F$4:$F514)</f>
        <v>0</v>
      </c>
      <c r="I514" s="58">
        <f>SUMIF($E$4:$E514,$E514,$G$4:$G514)</f>
        <v>0</v>
      </c>
      <c r="J514" s="58">
        <f t="shared" si="14"/>
        <v>0</v>
      </c>
      <c r="K514" s="58">
        <f t="shared" si="15"/>
        <v>0</v>
      </c>
      <c r="L514" s="57">
        <f>Grundbuch!J512</f>
        <v>0</v>
      </c>
    </row>
    <row r="515" spans="1:12" hidden="1" x14ac:dyDescent="0.2">
      <c r="A515" s="57" t="str">
        <f>IF(Grundbuch!C513&lt;&gt;"",Grundbuch!C513,"")</f>
        <v/>
      </c>
      <c r="B515" s="57" t="str">
        <f>IF(Grundbuch!D513&lt;&gt;"",Grundbuch!D513,"")</f>
        <v/>
      </c>
      <c r="C515" s="57" t="str">
        <f>IF(Grundbuch!E513&lt;&gt;"",Grundbuch!E513,"")</f>
        <v/>
      </c>
      <c r="D515" s="57" t="str">
        <f>IF(Grundbuch!F513&lt;&gt;"",Grundbuch!F513,"")</f>
        <v/>
      </c>
      <c r="E515" s="57" t="str">
        <f>IF(Grundbuch!G513&lt;&gt;"",Grundbuch!G513,"")</f>
        <v/>
      </c>
      <c r="F515" s="58">
        <f>Grundbuch!H513</f>
        <v>0</v>
      </c>
      <c r="G515" s="58">
        <f>Grundbuch!I513</f>
        <v>0</v>
      </c>
      <c r="H515" s="58">
        <f>SUMIF($E$4:$E515,$E515,$F$4:$F515)</f>
        <v>0</v>
      </c>
      <c r="I515" s="58">
        <f>SUMIF($E$4:$E515,$E515,$G$4:$G515)</f>
        <v>0</v>
      </c>
      <c r="J515" s="58">
        <f t="shared" si="14"/>
        <v>0</v>
      </c>
      <c r="K515" s="58">
        <f t="shared" si="15"/>
        <v>0</v>
      </c>
      <c r="L515" s="57">
        <f>Grundbuch!J513</f>
        <v>0</v>
      </c>
    </row>
    <row r="516" spans="1:12" hidden="1" x14ac:dyDescent="0.2">
      <c r="A516" s="57" t="str">
        <f>IF(Grundbuch!C514&lt;&gt;"",Grundbuch!C514,"")</f>
        <v/>
      </c>
      <c r="B516" s="57" t="str">
        <f>IF(Grundbuch!D514&lt;&gt;"",Grundbuch!D514,"")</f>
        <v/>
      </c>
      <c r="C516" s="57" t="str">
        <f>IF(Grundbuch!E514&lt;&gt;"",Grundbuch!E514,"")</f>
        <v/>
      </c>
      <c r="D516" s="57" t="str">
        <f>IF(Grundbuch!F514&lt;&gt;"",Grundbuch!F514,"")</f>
        <v/>
      </c>
      <c r="E516" s="57" t="str">
        <f>IF(Grundbuch!G514&lt;&gt;"",Grundbuch!G514,"")</f>
        <v/>
      </c>
      <c r="F516" s="58">
        <f>Grundbuch!H514</f>
        <v>0</v>
      </c>
      <c r="G516" s="58">
        <f>Grundbuch!I514</f>
        <v>0</v>
      </c>
      <c r="H516" s="58">
        <f>SUMIF($E$4:$E516,$E516,$F$4:$F516)</f>
        <v>0</v>
      </c>
      <c r="I516" s="58">
        <f>SUMIF($E$4:$E516,$E516,$G$4:$G516)</f>
        <v>0</v>
      </c>
      <c r="J516" s="58">
        <f t="shared" si="14"/>
        <v>0</v>
      </c>
      <c r="K516" s="58">
        <f t="shared" si="15"/>
        <v>0</v>
      </c>
      <c r="L516" s="57">
        <f>Grundbuch!J514</f>
        <v>0</v>
      </c>
    </row>
    <row r="517" spans="1:12" hidden="1" x14ac:dyDescent="0.2">
      <c r="A517" s="57" t="str">
        <f>IF(Grundbuch!C515&lt;&gt;"",Grundbuch!C515,"")</f>
        <v/>
      </c>
      <c r="B517" s="57" t="str">
        <f>IF(Grundbuch!D515&lt;&gt;"",Grundbuch!D515,"")</f>
        <v/>
      </c>
      <c r="C517" s="57" t="str">
        <f>IF(Grundbuch!E515&lt;&gt;"",Grundbuch!E515,"")</f>
        <v/>
      </c>
      <c r="D517" s="57" t="str">
        <f>IF(Grundbuch!F515&lt;&gt;"",Grundbuch!F515,"")</f>
        <v/>
      </c>
      <c r="E517" s="57" t="str">
        <f>IF(Grundbuch!G515&lt;&gt;"",Grundbuch!G515,"")</f>
        <v/>
      </c>
      <c r="F517" s="58">
        <f>Grundbuch!H515</f>
        <v>0</v>
      </c>
      <c r="G517" s="58">
        <f>Grundbuch!I515</f>
        <v>0</v>
      </c>
      <c r="H517" s="58">
        <f>SUMIF($E$4:$E517,$E517,$F$4:$F517)</f>
        <v>0</v>
      </c>
      <c r="I517" s="58">
        <f>SUMIF($E$4:$E517,$E517,$G$4:$G517)</f>
        <v>0</v>
      </c>
      <c r="J517" s="58">
        <f t="shared" si="14"/>
        <v>0</v>
      </c>
      <c r="K517" s="58">
        <f t="shared" si="15"/>
        <v>0</v>
      </c>
      <c r="L517" s="57">
        <f>Grundbuch!J515</f>
        <v>0</v>
      </c>
    </row>
    <row r="518" spans="1:12" hidden="1" x14ac:dyDescent="0.2">
      <c r="A518" s="57" t="str">
        <f>IF(Grundbuch!C516&lt;&gt;"",Grundbuch!C516,"")</f>
        <v/>
      </c>
      <c r="B518" s="57" t="str">
        <f>IF(Grundbuch!D516&lt;&gt;"",Grundbuch!D516,"")</f>
        <v/>
      </c>
      <c r="C518" s="57" t="str">
        <f>IF(Grundbuch!E516&lt;&gt;"",Grundbuch!E516,"")</f>
        <v/>
      </c>
      <c r="D518" s="57" t="str">
        <f>IF(Grundbuch!F516&lt;&gt;"",Grundbuch!F516,"")</f>
        <v/>
      </c>
      <c r="E518" s="57" t="str">
        <f>IF(Grundbuch!G516&lt;&gt;"",Grundbuch!G516,"")</f>
        <v/>
      </c>
      <c r="F518" s="58">
        <f>Grundbuch!H516</f>
        <v>0</v>
      </c>
      <c r="G518" s="58">
        <f>Grundbuch!I516</f>
        <v>0</v>
      </c>
      <c r="H518" s="58">
        <f>SUMIF($E$4:$E518,$E518,$F$4:$F518)</f>
        <v>0</v>
      </c>
      <c r="I518" s="58">
        <f>SUMIF($E$4:$E518,$E518,$G$4:$G518)</f>
        <v>0</v>
      </c>
      <c r="J518" s="58">
        <f t="shared" ref="J518:J581" si="16">IF(I518&gt;H518,I518-H518,0)</f>
        <v>0</v>
      </c>
      <c r="K518" s="58">
        <f t="shared" ref="K518:K581" si="17">IF(H518&gt;I518,H518-I518,0)</f>
        <v>0</v>
      </c>
      <c r="L518" s="57">
        <f>Grundbuch!J516</f>
        <v>0</v>
      </c>
    </row>
    <row r="519" spans="1:12" hidden="1" x14ac:dyDescent="0.2">
      <c r="A519" s="57" t="str">
        <f>IF(Grundbuch!C517&lt;&gt;"",Grundbuch!C517,"")</f>
        <v/>
      </c>
      <c r="B519" s="57" t="str">
        <f>IF(Grundbuch!D517&lt;&gt;"",Grundbuch!D517,"")</f>
        <v/>
      </c>
      <c r="C519" s="57" t="str">
        <f>IF(Grundbuch!E517&lt;&gt;"",Grundbuch!E517,"")</f>
        <v/>
      </c>
      <c r="D519" s="57" t="str">
        <f>IF(Grundbuch!F517&lt;&gt;"",Grundbuch!F517,"")</f>
        <v/>
      </c>
      <c r="E519" s="57" t="str">
        <f>IF(Grundbuch!G517&lt;&gt;"",Grundbuch!G517,"")</f>
        <v/>
      </c>
      <c r="F519" s="58">
        <f>Grundbuch!H517</f>
        <v>0</v>
      </c>
      <c r="G519" s="58">
        <f>Grundbuch!I517</f>
        <v>0</v>
      </c>
      <c r="H519" s="58">
        <f>SUMIF($E$4:$E519,$E519,$F$4:$F519)</f>
        <v>0</v>
      </c>
      <c r="I519" s="58">
        <f>SUMIF($E$4:$E519,$E519,$G$4:$G519)</f>
        <v>0</v>
      </c>
      <c r="J519" s="58">
        <f t="shared" si="16"/>
        <v>0</v>
      </c>
      <c r="K519" s="58">
        <f t="shared" si="17"/>
        <v>0</v>
      </c>
      <c r="L519" s="57">
        <f>Grundbuch!J517</f>
        <v>0</v>
      </c>
    </row>
    <row r="520" spans="1:12" hidden="1" x14ac:dyDescent="0.2">
      <c r="A520" s="57" t="str">
        <f>IF(Grundbuch!C518&lt;&gt;"",Grundbuch!C518,"")</f>
        <v/>
      </c>
      <c r="B520" s="57" t="str">
        <f>IF(Grundbuch!D518&lt;&gt;"",Grundbuch!D518,"")</f>
        <v/>
      </c>
      <c r="C520" s="57" t="str">
        <f>IF(Grundbuch!E518&lt;&gt;"",Grundbuch!E518,"")</f>
        <v/>
      </c>
      <c r="D520" s="57" t="str">
        <f>IF(Grundbuch!F518&lt;&gt;"",Grundbuch!F518,"")</f>
        <v/>
      </c>
      <c r="E520" s="57" t="str">
        <f>IF(Grundbuch!G518&lt;&gt;"",Grundbuch!G518,"")</f>
        <v/>
      </c>
      <c r="F520" s="58">
        <f>Grundbuch!H518</f>
        <v>0</v>
      </c>
      <c r="G520" s="58">
        <f>Grundbuch!I518</f>
        <v>0</v>
      </c>
      <c r="H520" s="58">
        <f>SUMIF($E$4:$E520,$E520,$F$4:$F520)</f>
        <v>0</v>
      </c>
      <c r="I520" s="58">
        <f>SUMIF($E$4:$E520,$E520,$G$4:$G520)</f>
        <v>0</v>
      </c>
      <c r="J520" s="58">
        <f t="shared" si="16"/>
        <v>0</v>
      </c>
      <c r="K520" s="58">
        <f t="shared" si="17"/>
        <v>0</v>
      </c>
      <c r="L520" s="57">
        <f>Grundbuch!J518</f>
        <v>0</v>
      </c>
    </row>
    <row r="521" spans="1:12" hidden="1" x14ac:dyDescent="0.2">
      <c r="A521" s="57" t="str">
        <f>IF(Grundbuch!C519&lt;&gt;"",Grundbuch!C519,"")</f>
        <v/>
      </c>
      <c r="B521" s="57" t="str">
        <f>IF(Grundbuch!D519&lt;&gt;"",Grundbuch!D519,"")</f>
        <v/>
      </c>
      <c r="C521" s="57" t="str">
        <f>IF(Grundbuch!E519&lt;&gt;"",Grundbuch!E519,"")</f>
        <v/>
      </c>
      <c r="D521" s="57" t="str">
        <f>IF(Grundbuch!F519&lt;&gt;"",Grundbuch!F519,"")</f>
        <v/>
      </c>
      <c r="E521" s="57" t="str">
        <f>IF(Grundbuch!G519&lt;&gt;"",Grundbuch!G519,"")</f>
        <v/>
      </c>
      <c r="F521" s="58">
        <f>Grundbuch!H519</f>
        <v>0</v>
      </c>
      <c r="G521" s="58">
        <f>Grundbuch!I519</f>
        <v>0</v>
      </c>
      <c r="H521" s="58">
        <f>SUMIF($E$4:$E521,$E521,$F$4:$F521)</f>
        <v>0</v>
      </c>
      <c r="I521" s="58">
        <f>SUMIF($E$4:$E521,$E521,$G$4:$G521)</f>
        <v>0</v>
      </c>
      <c r="J521" s="58">
        <f t="shared" si="16"/>
        <v>0</v>
      </c>
      <c r="K521" s="58">
        <f t="shared" si="17"/>
        <v>0</v>
      </c>
      <c r="L521" s="57">
        <f>Grundbuch!J519</f>
        <v>0</v>
      </c>
    </row>
    <row r="522" spans="1:12" hidden="1" x14ac:dyDescent="0.2">
      <c r="A522" s="57" t="str">
        <f>IF(Grundbuch!C520&lt;&gt;"",Grundbuch!C520,"")</f>
        <v/>
      </c>
      <c r="B522" s="57" t="str">
        <f>IF(Grundbuch!D520&lt;&gt;"",Grundbuch!D520,"")</f>
        <v/>
      </c>
      <c r="C522" s="57" t="str">
        <f>IF(Grundbuch!E520&lt;&gt;"",Grundbuch!E520,"")</f>
        <v/>
      </c>
      <c r="D522" s="57" t="str">
        <f>IF(Grundbuch!F520&lt;&gt;"",Grundbuch!F520,"")</f>
        <v/>
      </c>
      <c r="E522" s="57" t="str">
        <f>IF(Grundbuch!G520&lt;&gt;"",Grundbuch!G520,"")</f>
        <v/>
      </c>
      <c r="F522" s="58">
        <f>Grundbuch!H520</f>
        <v>0</v>
      </c>
      <c r="G522" s="58">
        <f>Grundbuch!I520</f>
        <v>0</v>
      </c>
      <c r="H522" s="58">
        <f>SUMIF($E$4:$E522,$E522,$F$4:$F522)</f>
        <v>0</v>
      </c>
      <c r="I522" s="58">
        <f>SUMIF($E$4:$E522,$E522,$G$4:$G522)</f>
        <v>0</v>
      </c>
      <c r="J522" s="58">
        <f t="shared" si="16"/>
        <v>0</v>
      </c>
      <c r="K522" s="58">
        <f t="shared" si="17"/>
        <v>0</v>
      </c>
      <c r="L522" s="57">
        <f>Grundbuch!J520</f>
        <v>0</v>
      </c>
    </row>
    <row r="523" spans="1:12" hidden="1" x14ac:dyDescent="0.2">
      <c r="A523" s="57" t="str">
        <f>IF(Grundbuch!C521&lt;&gt;"",Grundbuch!C521,"")</f>
        <v/>
      </c>
      <c r="B523" s="57" t="str">
        <f>IF(Grundbuch!D521&lt;&gt;"",Grundbuch!D521,"")</f>
        <v/>
      </c>
      <c r="C523" s="57" t="str">
        <f>IF(Grundbuch!E521&lt;&gt;"",Grundbuch!E521,"")</f>
        <v/>
      </c>
      <c r="D523" s="57" t="str">
        <f>IF(Grundbuch!F521&lt;&gt;"",Grundbuch!F521,"")</f>
        <v/>
      </c>
      <c r="E523" s="57" t="str">
        <f>IF(Grundbuch!G521&lt;&gt;"",Grundbuch!G521,"")</f>
        <v/>
      </c>
      <c r="F523" s="58">
        <f>Grundbuch!H521</f>
        <v>0</v>
      </c>
      <c r="G523" s="58">
        <f>Grundbuch!I521</f>
        <v>0</v>
      </c>
      <c r="H523" s="58">
        <f>SUMIF($E$4:$E523,$E523,$F$4:$F523)</f>
        <v>0</v>
      </c>
      <c r="I523" s="58">
        <f>SUMIF($E$4:$E523,$E523,$G$4:$G523)</f>
        <v>0</v>
      </c>
      <c r="J523" s="58">
        <f t="shared" si="16"/>
        <v>0</v>
      </c>
      <c r="K523" s="58">
        <f t="shared" si="17"/>
        <v>0</v>
      </c>
      <c r="L523" s="57">
        <f>Grundbuch!J521</f>
        <v>0</v>
      </c>
    </row>
    <row r="524" spans="1:12" hidden="1" x14ac:dyDescent="0.2">
      <c r="A524" s="57" t="str">
        <f>IF(Grundbuch!C522&lt;&gt;"",Grundbuch!C522,"")</f>
        <v/>
      </c>
      <c r="B524" s="57" t="str">
        <f>IF(Grundbuch!D522&lt;&gt;"",Grundbuch!D522,"")</f>
        <v/>
      </c>
      <c r="C524" s="57" t="str">
        <f>IF(Grundbuch!E522&lt;&gt;"",Grundbuch!E522,"")</f>
        <v/>
      </c>
      <c r="D524" s="57" t="str">
        <f>IF(Grundbuch!F522&lt;&gt;"",Grundbuch!F522,"")</f>
        <v/>
      </c>
      <c r="E524" s="57" t="str">
        <f>IF(Grundbuch!G522&lt;&gt;"",Grundbuch!G522,"")</f>
        <v/>
      </c>
      <c r="F524" s="58">
        <f>Grundbuch!H522</f>
        <v>0</v>
      </c>
      <c r="G524" s="58">
        <f>Grundbuch!I522</f>
        <v>0</v>
      </c>
      <c r="H524" s="58">
        <f>SUMIF($E$4:$E524,$E524,$F$4:$F524)</f>
        <v>0</v>
      </c>
      <c r="I524" s="58">
        <f>SUMIF($E$4:$E524,$E524,$G$4:$G524)</f>
        <v>0</v>
      </c>
      <c r="J524" s="58">
        <f t="shared" si="16"/>
        <v>0</v>
      </c>
      <c r="K524" s="58">
        <f t="shared" si="17"/>
        <v>0</v>
      </c>
      <c r="L524" s="57">
        <f>Grundbuch!J522</f>
        <v>0</v>
      </c>
    </row>
    <row r="525" spans="1:12" hidden="1" x14ac:dyDescent="0.2">
      <c r="A525" s="57" t="str">
        <f>IF(Grundbuch!C523&lt;&gt;"",Grundbuch!C523,"")</f>
        <v/>
      </c>
      <c r="B525" s="57" t="str">
        <f>IF(Grundbuch!D523&lt;&gt;"",Grundbuch!D523,"")</f>
        <v/>
      </c>
      <c r="C525" s="57" t="str">
        <f>IF(Grundbuch!E523&lt;&gt;"",Grundbuch!E523,"")</f>
        <v/>
      </c>
      <c r="D525" s="57" t="str">
        <f>IF(Grundbuch!F523&lt;&gt;"",Grundbuch!F523,"")</f>
        <v/>
      </c>
      <c r="E525" s="57" t="str">
        <f>IF(Grundbuch!G523&lt;&gt;"",Grundbuch!G523,"")</f>
        <v/>
      </c>
      <c r="F525" s="58">
        <f>Grundbuch!H523</f>
        <v>0</v>
      </c>
      <c r="G525" s="58">
        <f>Grundbuch!I523</f>
        <v>0</v>
      </c>
      <c r="H525" s="58">
        <f>SUMIF($E$4:$E525,$E525,$F$4:$F525)</f>
        <v>0</v>
      </c>
      <c r="I525" s="58">
        <f>SUMIF($E$4:$E525,$E525,$G$4:$G525)</f>
        <v>0</v>
      </c>
      <c r="J525" s="58">
        <f t="shared" si="16"/>
        <v>0</v>
      </c>
      <c r="K525" s="58">
        <f t="shared" si="17"/>
        <v>0</v>
      </c>
      <c r="L525" s="57">
        <f>Grundbuch!J523</f>
        <v>0</v>
      </c>
    </row>
    <row r="526" spans="1:12" hidden="1" x14ac:dyDescent="0.2">
      <c r="A526" s="57" t="str">
        <f>IF(Grundbuch!C524&lt;&gt;"",Grundbuch!C524,"")</f>
        <v/>
      </c>
      <c r="B526" s="57" t="str">
        <f>IF(Grundbuch!D524&lt;&gt;"",Grundbuch!D524,"")</f>
        <v/>
      </c>
      <c r="C526" s="57" t="str">
        <f>IF(Grundbuch!E524&lt;&gt;"",Grundbuch!E524,"")</f>
        <v/>
      </c>
      <c r="D526" s="57" t="str">
        <f>IF(Grundbuch!F524&lt;&gt;"",Grundbuch!F524,"")</f>
        <v/>
      </c>
      <c r="E526" s="57" t="str">
        <f>IF(Grundbuch!G524&lt;&gt;"",Grundbuch!G524,"")</f>
        <v/>
      </c>
      <c r="F526" s="58">
        <f>Grundbuch!H524</f>
        <v>0</v>
      </c>
      <c r="G526" s="58">
        <f>Grundbuch!I524</f>
        <v>0</v>
      </c>
      <c r="H526" s="58">
        <f>SUMIF($E$4:$E526,$E526,$F$4:$F526)</f>
        <v>0</v>
      </c>
      <c r="I526" s="58">
        <f>SUMIF($E$4:$E526,$E526,$G$4:$G526)</f>
        <v>0</v>
      </c>
      <c r="J526" s="58">
        <f t="shared" si="16"/>
        <v>0</v>
      </c>
      <c r="K526" s="58">
        <f t="shared" si="17"/>
        <v>0</v>
      </c>
      <c r="L526" s="57">
        <f>Grundbuch!J524</f>
        <v>0</v>
      </c>
    </row>
    <row r="527" spans="1:12" hidden="1" x14ac:dyDescent="0.2">
      <c r="A527" s="57" t="str">
        <f>IF(Grundbuch!C525&lt;&gt;"",Grundbuch!C525,"")</f>
        <v/>
      </c>
      <c r="B527" s="57" t="str">
        <f>IF(Grundbuch!D525&lt;&gt;"",Grundbuch!D525,"")</f>
        <v/>
      </c>
      <c r="C527" s="57" t="str">
        <f>IF(Grundbuch!E525&lt;&gt;"",Grundbuch!E525,"")</f>
        <v/>
      </c>
      <c r="D527" s="57" t="str">
        <f>IF(Grundbuch!F525&lt;&gt;"",Grundbuch!F525,"")</f>
        <v/>
      </c>
      <c r="E527" s="57" t="str">
        <f>IF(Grundbuch!G525&lt;&gt;"",Grundbuch!G525,"")</f>
        <v/>
      </c>
      <c r="F527" s="58">
        <f>Grundbuch!H525</f>
        <v>0</v>
      </c>
      <c r="G527" s="58">
        <f>Grundbuch!I525</f>
        <v>0</v>
      </c>
      <c r="H527" s="58">
        <f>SUMIF($E$4:$E527,$E527,$F$4:$F527)</f>
        <v>0</v>
      </c>
      <c r="I527" s="58">
        <f>SUMIF($E$4:$E527,$E527,$G$4:$G527)</f>
        <v>0</v>
      </c>
      <c r="J527" s="58">
        <f t="shared" si="16"/>
        <v>0</v>
      </c>
      <c r="K527" s="58">
        <f t="shared" si="17"/>
        <v>0</v>
      </c>
      <c r="L527" s="57">
        <f>Grundbuch!J525</f>
        <v>0</v>
      </c>
    </row>
    <row r="528" spans="1:12" hidden="1" x14ac:dyDescent="0.2">
      <c r="A528" s="57" t="str">
        <f>IF(Grundbuch!C526&lt;&gt;"",Grundbuch!C526,"")</f>
        <v/>
      </c>
      <c r="B528" s="57" t="str">
        <f>IF(Grundbuch!D526&lt;&gt;"",Grundbuch!D526,"")</f>
        <v/>
      </c>
      <c r="C528" s="57" t="str">
        <f>IF(Grundbuch!E526&lt;&gt;"",Grundbuch!E526,"")</f>
        <v/>
      </c>
      <c r="D528" s="57" t="str">
        <f>IF(Grundbuch!F526&lt;&gt;"",Grundbuch!F526,"")</f>
        <v/>
      </c>
      <c r="E528" s="57" t="str">
        <f>IF(Grundbuch!G526&lt;&gt;"",Grundbuch!G526,"")</f>
        <v/>
      </c>
      <c r="F528" s="58">
        <f>Grundbuch!H526</f>
        <v>0</v>
      </c>
      <c r="G528" s="58">
        <f>Grundbuch!I526</f>
        <v>0</v>
      </c>
      <c r="H528" s="58">
        <f>SUMIF($E$4:$E528,$E528,$F$4:$F528)</f>
        <v>0</v>
      </c>
      <c r="I528" s="58">
        <f>SUMIF($E$4:$E528,$E528,$G$4:$G528)</f>
        <v>0</v>
      </c>
      <c r="J528" s="58">
        <f t="shared" si="16"/>
        <v>0</v>
      </c>
      <c r="K528" s="58">
        <f t="shared" si="17"/>
        <v>0</v>
      </c>
      <c r="L528" s="57">
        <f>Grundbuch!J526</f>
        <v>0</v>
      </c>
    </row>
    <row r="529" spans="1:12" hidden="1" x14ac:dyDescent="0.2">
      <c r="A529" s="57" t="str">
        <f>IF(Grundbuch!C527&lt;&gt;"",Grundbuch!C527,"")</f>
        <v/>
      </c>
      <c r="B529" s="57" t="str">
        <f>IF(Grundbuch!D527&lt;&gt;"",Grundbuch!D527,"")</f>
        <v/>
      </c>
      <c r="C529" s="57" t="str">
        <f>IF(Grundbuch!E527&lt;&gt;"",Grundbuch!E527,"")</f>
        <v/>
      </c>
      <c r="D529" s="57" t="str">
        <f>IF(Grundbuch!F527&lt;&gt;"",Grundbuch!F527,"")</f>
        <v/>
      </c>
      <c r="E529" s="57" t="str">
        <f>IF(Grundbuch!G527&lt;&gt;"",Grundbuch!G527,"")</f>
        <v/>
      </c>
      <c r="F529" s="58">
        <f>Grundbuch!H527</f>
        <v>0</v>
      </c>
      <c r="G529" s="58">
        <f>Grundbuch!I527</f>
        <v>0</v>
      </c>
      <c r="H529" s="58">
        <f>SUMIF($E$4:$E529,$E529,$F$4:$F529)</f>
        <v>0</v>
      </c>
      <c r="I529" s="58">
        <f>SUMIF($E$4:$E529,$E529,$G$4:$G529)</f>
        <v>0</v>
      </c>
      <c r="J529" s="58">
        <f t="shared" si="16"/>
        <v>0</v>
      </c>
      <c r="K529" s="58">
        <f t="shared" si="17"/>
        <v>0</v>
      </c>
      <c r="L529" s="57">
        <f>Grundbuch!J527</f>
        <v>0</v>
      </c>
    </row>
    <row r="530" spans="1:12" hidden="1" x14ac:dyDescent="0.2">
      <c r="A530" s="57" t="str">
        <f>IF(Grundbuch!C528&lt;&gt;"",Grundbuch!C528,"")</f>
        <v/>
      </c>
      <c r="B530" s="57" t="str">
        <f>IF(Grundbuch!D528&lt;&gt;"",Grundbuch!D528,"")</f>
        <v/>
      </c>
      <c r="C530" s="57" t="str">
        <f>IF(Grundbuch!E528&lt;&gt;"",Grundbuch!E528,"")</f>
        <v/>
      </c>
      <c r="D530" s="57" t="str">
        <f>IF(Grundbuch!F528&lt;&gt;"",Grundbuch!F528,"")</f>
        <v/>
      </c>
      <c r="E530" s="57" t="str">
        <f>IF(Grundbuch!G528&lt;&gt;"",Grundbuch!G528,"")</f>
        <v/>
      </c>
      <c r="F530" s="58">
        <f>Grundbuch!H528</f>
        <v>0</v>
      </c>
      <c r="G530" s="58">
        <f>Grundbuch!I528</f>
        <v>0</v>
      </c>
      <c r="H530" s="58">
        <f>SUMIF($E$4:$E530,$E530,$F$4:$F530)</f>
        <v>0</v>
      </c>
      <c r="I530" s="58">
        <f>SUMIF($E$4:$E530,$E530,$G$4:$G530)</f>
        <v>0</v>
      </c>
      <c r="J530" s="58">
        <f t="shared" si="16"/>
        <v>0</v>
      </c>
      <c r="K530" s="58">
        <f t="shared" si="17"/>
        <v>0</v>
      </c>
      <c r="L530" s="57">
        <f>Grundbuch!J528</f>
        <v>0</v>
      </c>
    </row>
    <row r="531" spans="1:12" hidden="1" x14ac:dyDescent="0.2">
      <c r="A531" s="57" t="str">
        <f>IF(Grundbuch!C529&lt;&gt;"",Grundbuch!C529,"")</f>
        <v/>
      </c>
      <c r="B531" s="57" t="str">
        <f>IF(Grundbuch!D529&lt;&gt;"",Grundbuch!D529,"")</f>
        <v/>
      </c>
      <c r="C531" s="57" t="str">
        <f>IF(Grundbuch!E529&lt;&gt;"",Grundbuch!E529,"")</f>
        <v/>
      </c>
      <c r="D531" s="57" t="str">
        <f>IF(Grundbuch!F529&lt;&gt;"",Grundbuch!F529,"")</f>
        <v/>
      </c>
      <c r="E531" s="57" t="str">
        <f>IF(Grundbuch!G529&lt;&gt;"",Grundbuch!G529,"")</f>
        <v/>
      </c>
      <c r="F531" s="58">
        <f>Grundbuch!H529</f>
        <v>0</v>
      </c>
      <c r="G531" s="58">
        <f>Grundbuch!I529</f>
        <v>0</v>
      </c>
      <c r="H531" s="58">
        <f>SUMIF($E$4:$E531,$E531,$F$4:$F531)</f>
        <v>0</v>
      </c>
      <c r="I531" s="58">
        <f>SUMIF($E$4:$E531,$E531,$G$4:$G531)</f>
        <v>0</v>
      </c>
      <c r="J531" s="58">
        <f t="shared" si="16"/>
        <v>0</v>
      </c>
      <c r="K531" s="58">
        <f t="shared" si="17"/>
        <v>0</v>
      </c>
      <c r="L531" s="57">
        <f>Grundbuch!J529</f>
        <v>0</v>
      </c>
    </row>
    <row r="532" spans="1:12" hidden="1" x14ac:dyDescent="0.2">
      <c r="A532" s="57" t="str">
        <f>IF(Grundbuch!C530&lt;&gt;"",Grundbuch!C530,"")</f>
        <v/>
      </c>
      <c r="B532" s="57" t="str">
        <f>IF(Grundbuch!D530&lt;&gt;"",Grundbuch!D530,"")</f>
        <v/>
      </c>
      <c r="C532" s="57" t="str">
        <f>IF(Grundbuch!E530&lt;&gt;"",Grundbuch!E530,"")</f>
        <v/>
      </c>
      <c r="D532" s="57" t="str">
        <f>IF(Grundbuch!F530&lt;&gt;"",Grundbuch!F530,"")</f>
        <v/>
      </c>
      <c r="E532" s="57" t="str">
        <f>IF(Grundbuch!G530&lt;&gt;"",Grundbuch!G530,"")</f>
        <v/>
      </c>
      <c r="F532" s="58">
        <f>Grundbuch!H530</f>
        <v>0</v>
      </c>
      <c r="G532" s="58">
        <f>Grundbuch!I530</f>
        <v>0</v>
      </c>
      <c r="H532" s="58">
        <f>SUMIF($E$4:$E532,$E532,$F$4:$F532)</f>
        <v>0</v>
      </c>
      <c r="I532" s="58">
        <f>SUMIF($E$4:$E532,$E532,$G$4:$G532)</f>
        <v>0</v>
      </c>
      <c r="J532" s="58">
        <f t="shared" si="16"/>
        <v>0</v>
      </c>
      <c r="K532" s="58">
        <f t="shared" si="17"/>
        <v>0</v>
      </c>
      <c r="L532" s="57">
        <f>Grundbuch!J530</f>
        <v>0</v>
      </c>
    </row>
    <row r="533" spans="1:12" hidden="1" x14ac:dyDescent="0.2">
      <c r="A533" s="57" t="str">
        <f>IF(Grundbuch!C531&lt;&gt;"",Grundbuch!C531,"")</f>
        <v/>
      </c>
      <c r="B533" s="57" t="str">
        <f>IF(Grundbuch!D531&lt;&gt;"",Grundbuch!D531,"")</f>
        <v/>
      </c>
      <c r="C533" s="57" t="str">
        <f>IF(Grundbuch!E531&lt;&gt;"",Grundbuch!E531,"")</f>
        <v/>
      </c>
      <c r="D533" s="57" t="str">
        <f>IF(Grundbuch!F531&lt;&gt;"",Grundbuch!F531,"")</f>
        <v/>
      </c>
      <c r="E533" s="57" t="str">
        <f>IF(Grundbuch!G531&lt;&gt;"",Grundbuch!G531,"")</f>
        <v/>
      </c>
      <c r="F533" s="58">
        <f>Grundbuch!H531</f>
        <v>0</v>
      </c>
      <c r="G533" s="58">
        <f>Grundbuch!I531</f>
        <v>0</v>
      </c>
      <c r="H533" s="58">
        <f>SUMIF($E$4:$E533,$E533,$F$4:$F533)</f>
        <v>0</v>
      </c>
      <c r="I533" s="58">
        <f>SUMIF($E$4:$E533,$E533,$G$4:$G533)</f>
        <v>0</v>
      </c>
      <c r="J533" s="58">
        <f t="shared" si="16"/>
        <v>0</v>
      </c>
      <c r="K533" s="58">
        <f t="shared" si="17"/>
        <v>0</v>
      </c>
      <c r="L533" s="57">
        <f>Grundbuch!J531</f>
        <v>0</v>
      </c>
    </row>
    <row r="534" spans="1:12" hidden="1" x14ac:dyDescent="0.2">
      <c r="A534" s="57" t="str">
        <f>IF(Grundbuch!C532&lt;&gt;"",Grundbuch!C532,"")</f>
        <v/>
      </c>
      <c r="B534" s="57" t="str">
        <f>IF(Grundbuch!D532&lt;&gt;"",Grundbuch!D532,"")</f>
        <v/>
      </c>
      <c r="C534" s="57" t="str">
        <f>IF(Grundbuch!E532&lt;&gt;"",Grundbuch!E532,"")</f>
        <v/>
      </c>
      <c r="D534" s="57" t="str">
        <f>IF(Grundbuch!F532&lt;&gt;"",Grundbuch!F532,"")</f>
        <v/>
      </c>
      <c r="E534" s="57" t="str">
        <f>IF(Grundbuch!G532&lt;&gt;"",Grundbuch!G532,"")</f>
        <v/>
      </c>
      <c r="F534" s="58">
        <f>Grundbuch!H532</f>
        <v>0</v>
      </c>
      <c r="G534" s="58">
        <f>Grundbuch!I532</f>
        <v>0</v>
      </c>
      <c r="H534" s="58">
        <f>SUMIF($E$4:$E534,$E534,$F$4:$F534)</f>
        <v>0</v>
      </c>
      <c r="I534" s="58">
        <f>SUMIF($E$4:$E534,$E534,$G$4:$G534)</f>
        <v>0</v>
      </c>
      <c r="J534" s="58">
        <f t="shared" si="16"/>
        <v>0</v>
      </c>
      <c r="K534" s="58">
        <f t="shared" si="17"/>
        <v>0</v>
      </c>
      <c r="L534" s="57">
        <f>Grundbuch!J532</f>
        <v>0</v>
      </c>
    </row>
    <row r="535" spans="1:12" hidden="1" x14ac:dyDescent="0.2">
      <c r="A535" s="57" t="str">
        <f>IF(Grundbuch!C533&lt;&gt;"",Grundbuch!C533,"")</f>
        <v/>
      </c>
      <c r="B535" s="57" t="str">
        <f>IF(Grundbuch!D533&lt;&gt;"",Grundbuch!D533,"")</f>
        <v/>
      </c>
      <c r="C535" s="57" t="str">
        <f>IF(Grundbuch!E533&lt;&gt;"",Grundbuch!E533,"")</f>
        <v/>
      </c>
      <c r="D535" s="57" t="str">
        <f>IF(Grundbuch!F533&lt;&gt;"",Grundbuch!F533,"")</f>
        <v/>
      </c>
      <c r="E535" s="57" t="str">
        <f>IF(Grundbuch!G533&lt;&gt;"",Grundbuch!G533,"")</f>
        <v/>
      </c>
      <c r="F535" s="58">
        <f>Grundbuch!H533</f>
        <v>0</v>
      </c>
      <c r="G535" s="58">
        <f>Grundbuch!I533</f>
        <v>0</v>
      </c>
      <c r="H535" s="58">
        <f>SUMIF($E$4:$E535,$E535,$F$4:$F535)</f>
        <v>0</v>
      </c>
      <c r="I535" s="58">
        <f>SUMIF($E$4:$E535,$E535,$G$4:$G535)</f>
        <v>0</v>
      </c>
      <c r="J535" s="58">
        <f t="shared" si="16"/>
        <v>0</v>
      </c>
      <c r="K535" s="58">
        <f t="shared" si="17"/>
        <v>0</v>
      </c>
      <c r="L535" s="57">
        <f>Grundbuch!J533</f>
        <v>0</v>
      </c>
    </row>
    <row r="536" spans="1:12" hidden="1" x14ac:dyDescent="0.2">
      <c r="A536" s="57" t="str">
        <f>IF(Grundbuch!C534&lt;&gt;"",Grundbuch!C534,"")</f>
        <v/>
      </c>
      <c r="B536" s="57" t="str">
        <f>IF(Grundbuch!D534&lt;&gt;"",Grundbuch!D534,"")</f>
        <v/>
      </c>
      <c r="C536" s="57" t="str">
        <f>IF(Grundbuch!E534&lt;&gt;"",Grundbuch!E534,"")</f>
        <v/>
      </c>
      <c r="D536" s="57" t="str">
        <f>IF(Grundbuch!F534&lt;&gt;"",Grundbuch!F534,"")</f>
        <v/>
      </c>
      <c r="E536" s="57" t="str">
        <f>IF(Grundbuch!G534&lt;&gt;"",Grundbuch!G534,"")</f>
        <v/>
      </c>
      <c r="F536" s="58">
        <f>Grundbuch!H534</f>
        <v>0</v>
      </c>
      <c r="G536" s="58">
        <f>Grundbuch!I534</f>
        <v>0</v>
      </c>
      <c r="H536" s="58">
        <f>SUMIF($E$4:$E536,$E536,$F$4:$F536)</f>
        <v>0</v>
      </c>
      <c r="I536" s="58">
        <f>SUMIF($E$4:$E536,$E536,$G$4:$G536)</f>
        <v>0</v>
      </c>
      <c r="J536" s="58">
        <f t="shared" si="16"/>
        <v>0</v>
      </c>
      <c r="K536" s="58">
        <f t="shared" si="17"/>
        <v>0</v>
      </c>
      <c r="L536" s="57">
        <f>Grundbuch!J534</f>
        <v>0</v>
      </c>
    </row>
    <row r="537" spans="1:12" hidden="1" x14ac:dyDescent="0.2">
      <c r="A537" s="57" t="str">
        <f>IF(Grundbuch!C535&lt;&gt;"",Grundbuch!C535,"")</f>
        <v/>
      </c>
      <c r="B537" s="57" t="str">
        <f>IF(Grundbuch!D535&lt;&gt;"",Grundbuch!D535,"")</f>
        <v/>
      </c>
      <c r="C537" s="57" t="str">
        <f>IF(Grundbuch!E535&lt;&gt;"",Grundbuch!E535,"")</f>
        <v/>
      </c>
      <c r="D537" s="57" t="str">
        <f>IF(Grundbuch!F535&lt;&gt;"",Grundbuch!F535,"")</f>
        <v/>
      </c>
      <c r="E537" s="57" t="str">
        <f>IF(Grundbuch!G535&lt;&gt;"",Grundbuch!G535,"")</f>
        <v/>
      </c>
      <c r="F537" s="58">
        <f>Grundbuch!H535</f>
        <v>0</v>
      </c>
      <c r="G537" s="58">
        <f>Grundbuch!I535</f>
        <v>0</v>
      </c>
      <c r="H537" s="58">
        <f>SUMIF($E$4:$E537,$E537,$F$4:$F537)</f>
        <v>0</v>
      </c>
      <c r="I537" s="58">
        <f>SUMIF($E$4:$E537,$E537,$G$4:$G537)</f>
        <v>0</v>
      </c>
      <c r="J537" s="58">
        <f t="shared" si="16"/>
        <v>0</v>
      </c>
      <c r="K537" s="58">
        <f t="shared" si="17"/>
        <v>0</v>
      </c>
      <c r="L537" s="57">
        <f>Grundbuch!J535</f>
        <v>0</v>
      </c>
    </row>
    <row r="538" spans="1:12" hidden="1" x14ac:dyDescent="0.2">
      <c r="A538" s="57" t="str">
        <f>IF(Grundbuch!C536&lt;&gt;"",Grundbuch!C536,"")</f>
        <v/>
      </c>
      <c r="B538" s="57" t="str">
        <f>IF(Grundbuch!D536&lt;&gt;"",Grundbuch!D536,"")</f>
        <v/>
      </c>
      <c r="C538" s="57" t="str">
        <f>IF(Grundbuch!E536&lt;&gt;"",Grundbuch!E536,"")</f>
        <v/>
      </c>
      <c r="D538" s="57" t="str">
        <f>IF(Grundbuch!F536&lt;&gt;"",Grundbuch!F536,"")</f>
        <v/>
      </c>
      <c r="E538" s="57" t="str">
        <f>IF(Grundbuch!G536&lt;&gt;"",Grundbuch!G536,"")</f>
        <v/>
      </c>
      <c r="F538" s="58">
        <f>Grundbuch!H536</f>
        <v>0</v>
      </c>
      <c r="G538" s="58">
        <f>Grundbuch!I536</f>
        <v>0</v>
      </c>
      <c r="H538" s="58">
        <f>SUMIF($E$4:$E538,$E538,$F$4:$F538)</f>
        <v>0</v>
      </c>
      <c r="I538" s="58">
        <f>SUMIF($E$4:$E538,$E538,$G$4:$G538)</f>
        <v>0</v>
      </c>
      <c r="J538" s="58">
        <f t="shared" si="16"/>
        <v>0</v>
      </c>
      <c r="K538" s="58">
        <f t="shared" si="17"/>
        <v>0</v>
      </c>
      <c r="L538" s="57">
        <f>Grundbuch!J536</f>
        <v>0</v>
      </c>
    </row>
    <row r="539" spans="1:12" hidden="1" x14ac:dyDescent="0.2">
      <c r="A539" s="57" t="str">
        <f>IF(Grundbuch!C537&lt;&gt;"",Grundbuch!C537,"")</f>
        <v/>
      </c>
      <c r="B539" s="57" t="str">
        <f>IF(Grundbuch!D537&lt;&gt;"",Grundbuch!D537,"")</f>
        <v/>
      </c>
      <c r="C539" s="57" t="str">
        <f>IF(Grundbuch!E537&lt;&gt;"",Grundbuch!E537,"")</f>
        <v/>
      </c>
      <c r="D539" s="57" t="str">
        <f>IF(Grundbuch!F537&lt;&gt;"",Grundbuch!F537,"")</f>
        <v/>
      </c>
      <c r="E539" s="57" t="str">
        <f>IF(Grundbuch!G537&lt;&gt;"",Grundbuch!G537,"")</f>
        <v/>
      </c>
      <c r="F539" s="58">
        <f>Grundbuch!H537</f>
        <v>0</v>
      </c>
      <c r="G539" s="58">
        <f>Grundbuch!I537</f>
        <v>0</v>
      </c>
      <c r="H539" s="58">
        <f>SUMIF($E$4:$E539,$E539,$F$4:$F539)</f>
        <v>0</v>
      </c>
      <c r="I539" s="58">
        <f>SUMIF($E$4:$E539,$E539,$G$4:$G539)</f>
        <v>0</v>
      </c>
      <c r="J539" s="58">
        <f t="shared" si="16"/>
        <v>0</v>
      </c>
      <c r="K539" s="58">
        <f t="shared" si="17"/>
        <v>0</v>
      </c>
      <c r="L539" s="57">
        <f>Grundbuch!J537</f>
        <v>0</v>
      </c>
    </row>
    <row r="540" spans="1:12" hidden="1" x14ac:dyDescent="0.2">
      <c r="A540" s="57" t="str">
        <f>IF(Grundbuch!C538&lt;&gt;"",Grundbuch!C538,"")</f>
        <v/>
      </c>
      <c r="B540" s="57" t="str">
        <f>IF(Grundbuch!D538&lt;&gt;"",Grundbuch!D538,"")</f>
        <v/>
      </c>
      <c r="C540" s="57" t="str">
        <f>IF(Grundbuch!E538&lt;&gt;"",Grundbuch!E538,"")</f>
        <v/>
      </c>
      <c r="D540" s="57" t="str">
        <f>IF(Grundbuch!F538&lt;&gt;"",Grundbuch!F538,"")</f>
        <v/>
      </c>
      <c r="E540" s="57" t="str">
        <f>IF(Grundbuch!G538&lt;&gt;"",Grundbuch!G538,"")</f>
        <v/>
      </c>
      <c r="F540" s="58">
        <f>Grundbuch!H538</f>
        <v>0</v>
      </c>
      <c r="G540" s="58">
        <f>Grundbuch!I538</f>
        <v>0</v>
      </c>
      <c r="H540" s="58">
        <f>SUMIF($E$4:$E540,$E540,$F$4:$F540)</f>
        <v>0</v>
      </c>
      <c r="I540" s="58">
        <f>SUMIF($E$4:$E540,$E540,$G$4:$G540)</f>
        <v>0</v>
      </c>
      <c r="J540" s="58">
        <f t="shared" si="16"/>
        <v>0</v>
      </c>
      <c r="K540" s="58">
        <f t="shared" si="17"/>
        <v>0</v>
      </c>
      <c r="L540" s="57">
        <f>Grundbuch!J538</f>
        <v>0</v>
      </c>
    </row>
    <row r="541" spans="1:12" hidden="1" x14ac:dyDescent="0.2">
      <c r="A541" s="57" t="str">
        <f>IF(Grundbuch!C539&lt;&gt;"",Grundbuch!C539,"")</f>
        <v/>
      </c>
      <c r="B541" s="57" t="str">
        <f>IF(Grundbuch!D539&lt;&gt;"",Grundbuch!D539,"")</f>
        <v/>
      </c>
      <c r="C541" s="57" t="str">
        <f>IF(Grundbuch!E539&lt;&gt;"",Grundbuch!E539,"")</f>
        <v/>
      </c>
      <c r="D541" s="57" t="str">
        <f>IF(Grundbuch!F539&lt;&gt;"",Grundbuch!F539,"")</f>
        <v/>
      </c>
      <c r="E541" s="57" t="str">
        <f>IF(Grundbuch!G539&lt;&gt;"",Grundbuch!G539,"")</f>
        <v/>
      </c>
      <c r="F541" s="58">
        <f>Grundbuch!H539</f>
        <v>0</v>
      </c>
      <c r="G541" s="58">
        <f>Grundbuch!I539</f>
        <v>0</v>
      </c>
      <c r="H541" s="58">
        <f>SUMIF($E$4:$E541,$E541,$F$4:$F541)</f>
        <v>0</v>
      </c>
      <c r="I541" s="58">
        <f>SUMIF($E$4:$E541,$E541,$G$4:$G541)</f>
        <v>0</v>
      </c>
      <c r="J541" s="58">
        <f t="shared" si="16"/>
        <v>0</v>
      </c>
      <c r="K541" s="58">
        <f t="shared" si="17"/>
        <v>0</v>
      </c>
      <c r="L541" s="57">
        <f>Grundbuch!J539</f>
        <v>0</v>
      </c>
    </row>
    <row r="542" spans="1:12" hidden="1" x14ac:dyDescent="0.2">
      <c r="A542" s="57" t="str">
        <f>IF(Grundbuch!C540&lt;&gt;"",Grundbuch!C540,"")</f>
        <v/>
      </c>
      <c r="B542" s="57" t="str">
        <f>IF(Grundbuch!D540&lt;&gt;"",Grundbuch!D540,"")</f>
        <v/>
      </c>
      <c r="C542" s="57" t="str">
        <f>IF(Grundbuch!E540&lt;&gt;"",Grundbuch!E540,"")</f>
        <v/>
      </c>
      <c r="D542" s="57" t="str">
        <f>IF(Grundbuch!F540&lt;&gt;"",Grundbuch!F540,"")</f>
        <v/>
      </c>
      <c r="E542" s="57" t="str">
        <f>IF(Grundbuch!G540&lt;&gt;"",Grundbuch!G540,"")</f>
        <v/>
      </c>
      <c r="F542" s="58">
        <f>Grundbuch!H540</f>
        <v>0</v>
      </c>
      <c r="G542" s="58">
        <f>Grundbuch!I540</f>
        <v>0</v>
      </c>
      <c r="H542" s="58">
        <f>SUMIF($E$4:$E542,$E542,$F$4:$F542)</f>
        <v>0</v>
      </c>
      <c r="I542" s="58">
        <f>SUMIF($E$4:$E542,$E542,$G$4:$G542)</f>
        <v>0</v>
      </c>
      <c r="J542" s="58">
        <f t="shared" si="16"/>
        <v>0</v>
      </c>
      <c r="K542" s="58">
        <f t="shared" si="17"/>
        <v>0</v>
      </c>
      <c r="L542" s="57">
        <f>Grundbuch!J540</f>
        <v>0</v>
      </c>
    </row>
    <row r="543" spans="1:12" hidden="1" x14ac:dyDescent="0.2">
      <c r="A543" s="57" t="str">
        <f>IF(Grundbuch!C541&lt;&gt;"",Grundbuch!C541,"")</f>
        <v/>
      </c>
      <c r="B543" s="57" t="str">
        <f>IF(Grundbuch!D541&lt;&gt;"",Grundbuch!D541,"")</f>
        <v/>
      </c>
      <c r="C543" s="57" t="str">
        <f>IF(Grundbuch!E541&lt;&gt;"",Grundbuch!E541,"")</f>
        <v/>
      </c>
      <c r="D543" s="57" t="str">
        <f>IF(Grundbuch!F541&lt;&gt;"",Grundbuch!F541,"")</f>
        <v/>
      </c>
      <c r="E543" s="57" t="str">
        <f>IF(Grundbuch!G541&lt;&gt;"",Grundbuch!G541,"")</f>
        <v/>
      </c>
      <c r="F543" s="58">
        <f>Grundbuch!H541</f>
        <v>0</v>
      </c>
      <c r="G543" s="58">
        <f>Grundbuch!I541</f>
        <v>0</v>
      </c>
      <c r="H543" s="58">
        <f>SUMIF($E$4:$E543,$E543,$F$4:$F543)</f>
        <v>0</v>
      </c>
      <c r="I543" s="58">
        <f>SUMIF($E$4:$E543,$E543,$G$4:$G543)</f>
        <v>0</v>
      </c>
      <c r="J543" s="58">
        <f t="shared" si="16"/>
        <v>0</v>
      </c>
      <c r="K543" s="58">
        <f t="shared" si="17"/>
        <v>0</v>
      </c>
      <c r="L543" s="57">
        <f>Grundbuch!J541</f>
        <v>0</v>
      </c>
    </row>
    <row r="544" spans="1:12" hidden="1" x14ac:dyDescent="0.2">
      <c r="A544" s="57" t="str">
        <f>IF(Grundbuch!C542&lt;&gt;"",Grundbuch!C542,"")</f>
        <v/>
      </c>
      <c r="B544" s="57" t="str">
        <f>IF(Grundbuch!D542&lt;&gt;"",Grundbuch!D542,"")</f>
        <v/>
      </c>
      <c r="C544" s="57" t="str">
        <f>IF(Grundbuch!E542&lt;&gt;"",Grundbuch!E542,"")</f>
        <v/>
      </c>
      <c r="D544" s="57" t="str">
        <f>IF(Grundbuch!F542&lt;&gt;"",Grundbuch!F542,"")</f>
        <v/>
      </c>
      <c r="E544" s="57" t="str">
        <f>IF(Grundbuch!G542&lt;&gt;"",Grundbuch!G542,"")</f>
        <v/>
      </c>
      <c r="F544" s="58">
        <f>Grundbuch!H542</f>
        <v>0</v>
      </c>
      <c r="G544" s="58">
        <f>Grundbuch!I542</f>
        <v>0</v>
      </c>
      <c r="H544" s="58">
        <f>SUMIF($E$4:$E544,$E544,$F$4:$F544)</f>
        <v>0</v>
      </c>
      <c r="I544" s="58">
        <f>SUMIF($E$4:$E544,$E544,$G$4:$G544)</f>
        <v>0</v>
      </c>
      <c r="J544" s="58">
        <f t="shared" si="16"/>
        <v>0</v>
      </c>
      <c r="K544" s="58">
        <f t="shared" si="17"/>
        <v>0</v>
      </c>
      <c r="L544" s="57">
        <f>Grundbuch!J542</f>
        <v>0</v>
      </c>
    </row>
    <row r="545" spans="1:12" hidden="1" x14ac:dyDescent="0.2">
      <c r="A545" s="57" t="str">
        <f>IF(Grundbuch!C543&lt;&gt;"",Grundbuch!C543,"")</f>
        <v/>
      </c>
      <c r="B545" s="57" t="str">
        <f>IF(Grundbuch!D543&lt;&gt;"",Grundbuch!D543,"")</f>
        <v/>
      </c>
      <c r="C545" s="57" t="str">
        <f>IF(Grundbuch!E543&lt;&gt;"",Grundbuch!E543,"")</f>
        <v/>
      </c>
      <c r="D545" s="57" t="str">
        <f>IF(Grundbuch!F543&lt;&gt;"",Grundbuch!F543,"")</f>
        <v/>
      </c>
      <c r="E545" s="57" t="str">
        <f>IF(Grundbuch!G543&lt;&gt;"",Grundbuch!G543,"")</f>
        <v/>
      </c>
      <c r="F545" s="58">
        <f>Grundbuch!H543</f>
        <v>0</v>
      </c>
      <c r="G545" s="58">
        <f>Grundbuch!I543</f>
        <v>0</v>
      </c>
      <c r="H545" s="58">
        <f>SUMIF($E$4:$E545,$E545,$F$4:$F545)</f>
        <v>0</v>
      </c>
      <c r="I545" s="58">
        <f>SUMIF($E$4:$E545,$E545,$G$4:$G545)</f>
        <v>0</v>
      </c>
      <c r="J545" s="58">
        <f t="shared" si="16"/>
        <v>0</v>
      </c>
      <c r="K545" s="58">
        <f t="shared" si="17"/>
        <v>0</v>
      </c>
      <c r="L545" s="57">
        <f>Grundbuch!J543</f>
        <v>0</v>
      </c>
    </row>
    <row r="546" spans="1:12" hidden="1" x14ac:dyDescent="0.2">
      <c r="A546" s="57" t="str">
        <f>IF(Grundbuch!C544&lt;&gt;"",Grundbuch!C544,"")</f>
        <v/>
      </c>
      <c r="B546" s="57" t="str">
        <f>IF(Grundbuch!D544&lt;&gt;"",Grundbuch!D544,"")</f>
        <v/>
      </c>
      <c r="C546" s="57" t="str">
        <f>IF(Grundbuch!E544&lt;&gt;"",Grundbuch!E544,"")</f>
        <v/>
      </c>
      <c r="D546" s="57" t="str">
        <f>IF(Grundbuch!F544&lt;&gt;"",Grundbuch!F544,"")</f>
        <v/>
      </c>
      <c r="E546" s="57" t="str">
        <f>IF(Grundbuch!G544&lt;&gt;"",Grundbuch!G544,"")</f>
        <v/>
      </c>
      <c r="F546" s="58">
        <f>Grundbuch!H544</f>
        <v>0</v>
      </c>
      <c r="G546" s="58">
        <f>Grundbuch!I544</f>
        <v>0</v>
      </c>
      <c r="H546" s="58">
        <f>SUMIF($E$4:$E546,$E546,$F$4:$F546)</f>
        <v>0</v>
      </c>
      <c r="I546" s="58">
        <f>SUMIF($E$4:$E546,$E546,$G$4:$G546)</f>
        <v>0</v>
      </c>
      <c r="J546" s="58">
        <f t="shared" si="16"/>
        <v>0</v>
      </c>
      <c r="K546" s="58">
        <f t="shared" si="17"/>
        <v>0</v>
      </c>
      <c r="L546" s="57">
        <f>Grundbuch!J544</f>
        <v>0</v>
      </c>
    </row>
    <row r="547" spans="1:12" hidden="1" x14ac:dyDescent="0.2">
      <c r="A547" s="57" t="str">
        <f>IF(Grundbuch!C545&lt;&gt;"",Grundbuch!C545,"")</f>
        <v/>
      </c>
      <c r="B547" s="57" t="str">
        <f>IF(Grundbuch!D545&lt;&gt;"",Grundbuch!D545,"")</f>
        <v/>
      </c>
      <c r="C547" s="57" t="str">
        <f>IF(Grundbuch!E545&lt;&gt;"",Grundbuch!E545,"")</f>
        <v/>
      </c>
      <c r="D547" s="57" t="str">
        <f>IF(Grundbuch!F545&lt;&gt;"",Grundbuch!F545,"")</f>
        <v/>
      </c>
      <c r="E547" s="57" t="str">
        <f>IF(Grundbuch!G545&lt;&gt;"",Grundbuch!G545,"")</f>
        <v/>
      </c>
      <c r="F547" s="58">
        <f>Grundbuch!H545</f>
        <v>0</v>
      </c>
      <c r="G547" s="58">
        <f>Grundbuch!I545</f>
        <v>0</v>
      </c>
      <c r="H547" s="58">
        <f>SUMIF($E$4:$E547,$E547,$F$4:$F547)</f>
        <v>0</v>
      </c>
      <c r="I547" s="58">
        <f>SUMIF($E$4:$E547,$E547,$G$4:$G547)</f>
        <v>0</v>
      </c>
      <c r="J547" s="58">
        <f t="shared" si="16"/>
        <v>0</v>
      </c>
      <c r="K547" s="58">
        <f t="shared" si="17"/>
        <v>0</v>
      </c>
      <c r="L547" s="57">
        <f>Grundbuch!J545</f>
        <v>0</v>
      </c>
    </row>
    <row r="548" spans="1:12" hidden="1" x14ac:dyDescent="0.2">
      <c r="A548" s="57" t="str">
        <f>IF(Grundbuch!C546&lt;&gt;"",Grundbuch!C546,"")</f>
        <v/>
      </c>
      <c r="B548" s="57" t="str">
        <f>IF(Grundbuch!D546&lt;&gt;"",Grundbuch!D546,"")</f>
        <v/>
      </c>
      <c r="C548" s="57" t="str">
        <f>IF(Grundbuch!E546&lt;&gt;"",Grundbuch!E546,"")</f>
        <v/>
      </c>
      <c r="D548" s="57" t="str">
        <f>IF(Grundbuch!F546&lt;&gt;"",Grundbuch!F546,"")</f>
        <v/>
      </c>
      <c r="E548" s="57" t="str">
        <f>IF(Grundbuch!G546&lt;&gt;"",Grundbuch!G546,"")</f>
        <v/>
      </c>
      <c r="F548" s="58">
        <f>Grundbuch!H546</f>
        <v>0</v>
      </c>
      <c r="G548" s="58">
        <f>Grundbuch!I546</f>
        <v>0</v>
      </c>
      <c r="H548" s="58">
        <f>SUMIF($E$4:$E548,$E548,$F$4:$F548)</f>
        <v>0</v>
      </c>
      <c r="I548" s="58">
        <f>SUMIF($E$4:$E548,$E548,$G$4:$G548)</f>
        <v>0</v>
      </c>
      <c r="J548" s="58">
        <f t="shared" si="16"/>
        <v>0</v>
      </c>
      <c r="K548" s="58">
        <f t="shared" si="17"/>
        <v>0</v>
      </c>
      <c r="L548" s="57">
        <f>Grundbuch!J546</f>
        <v>0</v>
      </c>
    </row>
    <row r="549" spans="1:12" hidden="1" x14ac:dyDescent="0.2">
      <c r="A549" s="57" t="str">
        <f>IF(Grundbuch!C547&lt;&gt;"",Grundbuch!C547,"")</f>
        <v/>
      </c>
      <c r="B549" s="57" t="str">
        <f>IF(Grundbuch!D547&lt;&gt;"",Grundbuch!D547,"")</f>
        <v/>
      </c>
      <c r="C549" s="57" t="str">
        <f>IF(Grundbuch!E547&lt;&gt;"",Grundbuch!E547,"")</f>
        <v/>
      </c>
      <c r="D549" s="57" t="str">
        <f>IF(Grundbuch!F547&lt;&gt;"",Grundbuch!F547,"")</f>
        <v/>
      </c>
      <c r="E549" s="57" t="str">
        <f>IF(Grundbuch!G547&lt;&gt;"",Grundbuch!G547,"")</f>
        <v/>
      </c>
      <c r="F549" s="58">
        <f>Grundbuch!H547</f>
        <v>0</v>
      </c>
      <c r="G549" s="58">
        <f>Grundbuch!I547</f>
        <v>0</v>
      </c>
      <c r="H549" s="58">
        <f>SUMIF($E$4:$E549,$E549,$F$4:$F549)</f>
        <v>0</v>
      </c>
      <c r="I549" s="58">
        <f>SUMIF($E$4:$E549,$E549,$G$4:$G549)</f>
        <v>0</v>
      </c>
      <c r="J549" s="58">
        <f t="shared" si="16"/>
        <v>0</v>
      </c>
      <c r="K549" s="58">
        <f t="shared" si="17"/>
        <v>0</v>
      </c>
      <c r="L549" s="57">
        <f>Grundbuch!J547</f>
        <v>0</v>
      </c>
    </row>
    <row r="550" spans="1:12" hidden="1" x14ac:dyDescent="0.2">
      <c r="A550" s="57" t="str">
        <f>IF(Grundbuch!C548&lt;&gt;"",Grundbuch!C548,"")</f>
        <v/>
      </c>
      <c r="B550" s="57" t="str">
        <f>IF(Grundbuch!D548&lt;&gt;"",Grundbuch!D548,"")</f>
        <v/>
      </c>
      <c r="C550" s="57" t="str">
        <f>IF(Grundbuch!E548&lt;&gt;"",Grundbuch!E548,"")</f>
        <v/>
      </c>
      <c r="D550" s="57" t="str">
        <f>IF(Grundbuch!F548&lt;&gt;"",Grundbuch!F548,"")</f>
        <v/>
      </c>
      <c r="E550" s="57" t="str">
        <f>IF(Grundbuch!G548&lt;&gt;"",Grundbuch!G548,"")</f>
        <v/>
      </c>
      <c r="F550" s="58">
        <f>Grundbuch!H548</f>
        <v>0</v>
      </c>
      <c r="G550" s="58">
        <f>Grundbuch!I548</f>
        <v>0</v>
      </c>
      <c r="H550" s="58">
        <f>SUMIF($E$4:$E550,$E550,$F$4:$F550)</f>
        <v>0</v>
      </c>
      <c r="I550" s="58">
        <f>SUMIF($E$4:$E550,$E550,$G$4:$G550)</f>
        <v>0</v>
      </c>
      <c r="J550" s="58">
        <f t="shared" si="16"/>
        <v>0</v>
      </c>
      <c r="K550" s="58">
        <f t="shared" si="17"/>
        <v>0</v>
      </c>
      <c r="L550" s="57">
        <f>Grundbuch!J548</f>
        <v>0</v>
      </c>
    </row>
    <row r="551" spans="1:12" hidden="1" x14ac:dyDescent="0.2">
      <c r="A551" s="57" t="str">
        <f>IF(Grundbuch!C549&lt;&gt;"",Grundbuch!C549,"")</f>
        <v/>
      </c>
      <c r="B551" s="57" t="str">
        <f>IF(Grundbuch!D549&lt;&gt;"",Grundbuch!D549,"")</f>
        <v/>
      </c>
      <c r="C551" s="57" t="str">
        <f>IF(Grundbuch!E549&lt;&gt;"",Grundbuch!E549,"")</f>
        <v/>
      </c>
      <c r="D551" s="57" t="str">
        <f>IF(Grundbuch!F549&lt;&gt;"",Grundbuch!F549,"")</f>
        <v/>
      </c>
      <c r="E551" s="57" t="str">
        <f>IF(Grundbuch!G549&lt;&gt;"",Grundbuch!G549,"")</f>
        <v/>
      </c>
      <c r="F551" s="58">
        <f>Grundbuch!H549</f>
        <v>0</v>
      </c>
      <c r="G551" s="58">
        <f>Grundbuch!I549</f>
        <v>0</v>
      </c>
      <c r="H551" s="58">
        <f>SUMIF($E$4:$E551,$E551,$F$4:$F551)</f>
        <v>0</v>
      </c>
      <c r="I551" s="58">
        <f>SUMIF($E$4:$E551,$E551,$G$4:$G551)</f>
        <v>0</v>
      </c>
      <c r="J551" s="58">
        <f t="shared" si="16"/>
        <v>0</v>
      </c>
      <c r="K551" s="58">
        <f t="shared" si="17"/>
        <v>0</v>
      </c>
      <c r="L551" s="57">
        <f>Grundbuch!J549</f>
        <v>0</v>
      </c>
    </row>
    <row r="552" spans="1:12" hidden="1" x14ac:dyDescent="0.2">
      <c r="A552" s="57" t="str">
        <f>IF(Grundbuch!C550&lt;&gt;"",Grundbuch!C550,"")</f>
        <v/>
      </c>
      <c r="B552" s="57" t="str">
        <f>IF(Grundbuch!D550&lt;&gt;"",Grundbuch!D550,"")</f>
        <v/>
      </c>
      <c r="C552" s="57" t="str">
        <f>IF(Grundbuch!E550&lt;&gt;"",Grundbuch!E550,"")</f>
        <v/>
      </c>
      <c r="D552" s="57" t="str">
        <f>IF(Grundbuch!F550&lt;&gt;"",Grundbuch!F550,"")</f>
        <v/>
      </c>
      <c r="E552" s="57" t="str">
        <f>IF(Grundbuch!G550&lt;&gt;"",Grundbuch!G550,"")</f>
        <v/>
      </c>
      <c r="F552" s="58">
        <f>Grundbuch!H550</f>
        <v>0</v>
      </c>
      <c r="G552" s="58">
        <f>Grundbuch!I550</f>
        <v>0</v>
      </c>
      <c r="H552" s="58">
        <f>SUMIF($E$4:$E552,$E552,$F$4:$F552)</f>
        <v>0</v>
      </c>
      <c r="I552" s="58">
        <f>SUMIF($E$4:$E552,$E552,$G$4:$G552)</f>
        <v>0</v>
      </c>
      <c r="J552" s="58">
        <f t="shared" si="16"/>
        <v>0</v>
      </c>
      <c r="K552" s="58">
        <f t="shared" si="17"/>
        <v>0</v>
      </c>
      <c r="L552" s="57">
        <f>Grundbuch!J550</f>
        <v>0</v>
      </c>
    </row>
    <row r="553" spans="1:12" hidden="1" x14ac:dyDescent="0.2">
      <c r="A553" s="57" t="str">
        <f>IF(Grundbuch!C551&lt;&gt;"",Grundbuch!C551,"")</f>
        <v/>
      </c>
      <c r="B553" s="57" t="str">
        <f>IF(Grundbuch!D551&lt;&gt;"",Grundbuch!D551,"")</f>
        <v/>
      </c>
      <c r="C553" s="57" t="str">
        <f>IF(Grundbuch!E551&lt;&gt;"",Grundbuch!E551,"")</f>
        <v/>
      </c>
      <c r="D553" s="57" t="str">
        <f>IF(Grundbuch!F551&lt;&gt;"",Grundbuch!F551,"")</f>
        <v/>
      </c>
      <c r="E553" s="57" t="str">
        <f>IF(Grundbuch!G551&lt;&gt;"",Grundbuch!G551,"")</f>
        <v/>
      </c>
      <c r="F553" s="58">
        <f>Grundbuch!H551</f>
        <v>0</v>
      </c>
      <c r="G553" s="58">
        <f>Grundbuch!I551</f>
        <v>0</v>
      </c>
      <c r="H553" s="58">
        <f>SUMIF($E$4:$E553,$E553,$F$4:$F553)</f>
        <v>0</v>
      </c>
      <c r="I553" s="58">
        <f>SUMIF($E$4:$E553,$E553,$G$4:$G553)</f>
        <v>0</v>
      </c>
      <c r="J553" s="58">
        <f t="shared" si="16"/>
        <v>0</v>
      </c>
      <c r="K553" s="58">
        <f t="shared" si="17"/>
        <v>0</v>
      </c>
      <c r="L553" s="57">
        <f>Grundbuch!J551</f>
        <v>0</v>
      </c>
    </row>
    <row r="554" spans="1:12" hidden="1" x14ac:dyDescent="0.2">
      <c r="A554" s="57" t="str">
        <f>IF(Grundbuch!C552&lt;&gt;"",Grundbuch!C552,"")</f>
        <v/>
      </c>
      <c r="B554" s="57" t="str">
        <f>IF(Grundbuch!D552&lt;&gt;"",Grundbuch!D552,"")</f>
        <v/>
      </c>
      <c r="C554" s="57" t="str">
        <f>IF(Grundbuch!E552&lt;&gt;"",Grundbuch!E552,"")</f>
        <v/>
      </c>
      <c r="D554" s="57" t="str">
        <f>IF(Grundbuch!F552&lt;&gt;"",Grundbuch!F552,"")</f>
        <v/>
      </c>
      <c r="E554" s="57" t="str">
        <f>IF(Grundbuch!G552&lt;&gt;"",Grundbuch!G552,"")</f>
        <v/>
      </c>
      <c r="F554" s="58">
        <f>Grundbuch!H552</f>
        <v>0</v>
      </c>
      <c r="G554" s="58">
        <f>Grundbuch!I552</f>
        <v>0</v>
      </c>
      <c r="H554" s="58">
        <f>SUMIF($E$4:$E554,$E554,$F$4:$F554)</f>
        <v>0</v>
      </c>
      <c r="I554" s="58">
        <f>SUMIF($E$4:$E554,$E554,$G$4:$G554)</f>
        <v>0</v>
      </c>
      <c r="J554" s="58">
        <f t="shared" si="16"/>
        <v>0</v>
      </c>
      <c r="K554" s="58">
        <f t="shared" si="17"/>
        <v>0</v>
      </c>
      <c r="L554" s="57">
        <f>Grundbuch!J552</f>
        <v>0</v>
      </c>
    </row>
    <row r="555" spans="1:12" hidden="1" x14ac:dyDescent="0.2">
      <c r="A555" s="57" t="str">
        <f>IF(Grundbuch!C553&lt;&gt;"",Grundbuch!C553,"")</f>
        <v/>
      </c>
      <c r="B555" s="57" t="str">
        <f>IF(Grundbuch!D553&lt;&gt;"",Grundbuch!D553,"")</f>
        <v/>
      </c>
      <c r="C555" s="57" t="str">
        <f>IF(Grundbuch!E553&lt;&gt;"",Grundbuch!E553,"")</f>
        <v/>
      </c>
      <c r="D555" s="57" t="str">
        <f>IF(Grundbuch!F553&lt;&gt;"",Grundbuch!F553,"")</f>
        <v/>
      </c>
      <c r="E555" s="57" t="str">
        <f>IF(Grundbuch!G553&lt;&gt;"",Grundbuch!G553,"")</f>
        <v/>
      </c>
      <c r="F555" s="58">
        <f>Grundbuch!H553</f>
        <v>0</v>
      </c>
      <c r="G555" s="58">
        <f>Grundbuch!I553</f>
        <v>0</v>
      </c>
      <c r="H555" s="58">
        <f>SUMIF($E$4:$E555,$E555,$F$4:$F555)</f>
        <v>0</v>
      </c>
      <c r="I555" s="58">
        <f>SUMIF($E$4:$E555,$E555,$G$4:$G555)</f>
        <v>0</v>
      </c>
      <c r="J555" s="58">
        <f t="shared" si="16"/>
        <v>0</v>
      </c>
      <c r="K555" s="58">
        <f t="shared" si="17"/>
        <v>0</v>
      </c>
      <c r="L555" s="57">
        <f>Grundbuch!J553</f>
        <v>0</v>
      </c>
    </row>
    <row r="556" spans="1:12" hidden="1" x14ac:dyDescent="0.2">
      <c r="A556" s="57" t="str">
        <f>IF(Grundbuch!C554&lt;&gt;"",Grundbuch!C554,"")</f>
        <v/>
      </c>
      <c r="B556" s="57" t="str">
        <f>IF(Grundbuch!D554&lt;&gt;"",Grundbuch!D554,"")</f>
        <v/>
      </c>
      <c r="C556" s="57" t="str">
        <f>IF(Grundbuch!E554&lt;&gt;"",Grundbuch!E554,"")</f>
        <v/>
      </c>
      <c r="D556" s="57" t="str">
        <f>IF(Grundbuch!F554&lt;&gt;"",Grundbuch!F554,"")</f>
        <v/>
      </c>
      <c r="E556" s="57" t="str">
        <f>IF(Grundbuch!G554&lt;&gt;"",Grundbuch!G554,"")</f>
        <v/>
      </c>
      <c r="F556" s="58">
        <f>Grundbuch!H554</f>
        <v>0</v>
      </c>
      <c r="G556" s="58">
        <f>Grundbuch!I554</f>
        <v>0</v>
      </c>
      <c r="H556" s="58">
        <f>SUMIF($E$4:$E556,$E556,$F$4:$F556)</f>
        <v>0</v>
      </c>
      <c r="I556" s="58">
        <f>SUMIF($E$4:$E556,$E556,$G$4:$G556)</f>
        <v>0</v>
      </c>
      <c r="J556" s="58">
        <f t="shared" si="16"/>
        <v>0</v>
      </c>
      <c r="K556" s="58">
        <f t="shared" si="17"/>
        <v>0</v>
      </c>
      <c r="L556" s="57">
        <f>Grundbuch!J554</f>
        <v>0</v>
      </c>
    </row>
    <row r="557" spans="1:12" hidden="1" x14ac:dyDescent="0.2">
      <c r="A557" s="57" t="str">
        <f>IF(Grundbuch!C555&lt;&gt;"",Grundbuch!C555,"")</f>
        <v/>
      </c>
      <c r="B557" s="57" t="str">
        <f>IF(Grundbuch!D555&lt;&gt;"",Grundbuch!D555,"")</f>
        <v/>
      </c>
      <c r="C557" s="57" t="str">
        <f>IF(Grundbuch!E555&lt;&gt;"",Grundbuch!E555,"")</f>
        <v/>
      </c>
      <c r="D557" s="57" t="str">
        <f>IF(Grundbuch!F555&lt;&gt;"",Grundbuch!F555,"")</f>
        <v/>
      </c>
      <c r="E557" s="57" t="str">
        <f>IF(Grundbuch!G555&lt;&gt;"",Grundbuch!G555,"")</f>
        <v/>
      </c>
      <c r="F557" s="58">
        <f>Grundbuch!H555</f>
        <v>0</v>
      </c>
      <c r="G557" s="58">
        <f>Grundbuch!I555</f>
        <v>0</v>
      </c>
      <c r="H557" s="58">
        <f>SUMIF($E$4:$E557,$E557,$F$4:$F557)</f>
        <v>0</v>
      </c>
      <c r="I557" s="58">
        <f>SUMIF($E$4:$E557,$E557,$G$4:$G557)</f>
        <v>0</v>
      </c>
      <c r="J557" s="58">
        <f t="shared" si="16"/>
        <v>0</v>
      </c>
      <c r="K557" s="58">
        <f t="shared" si="17"/>
        <v>0</v>
      </c>
      <c r="L557" s="57">
        <f>Grundbuch!J555</f>
        <v>0</v>
      </c>
    </row>
    <row r="558" spans="1:12" hidden="1" x14ac:dyDescent="0.2">
      <c r="A558" s="57" t="str">
        <f>IF(Grundbuch!C556&lt;&gt;"",Grundbuch!C556,"")</f>
        <v/>
      </c>
      <c r="B558" s="57" t="str">
        <f>IF(Grundbuch!D556&lt;&gt;"",Grundbuch!D556,"")</f>
        <v/>
      </c>
      <c r="C558" s="57" t="str">
        <f>IF(Grundbuch!E556&lt;&gt;"",Grundbuch!E556,"")</f>
        <v/>
      </c>
      <c r="D558" s="57" t="str">
        <f>IF(Grundbuch!F556&lt;&gt;"",Grundbuch!F556,"")</f>
        <v/>
      </c>
      <c r="E558" s="57" t="str">
        <f>IF(Grundbuch!G556&lt;&gt;"",Grundbuch!G556,"")</f>
        <v/>
      </c>
      <c r="F558" s="58">
        <f>Grundbuch!H556</f>
        <v>0</v>
      </c>
      <c r="G558" s="58">
        <f>Grundbuch!I556</f>
        <v>0</v>
      </c>
      <c r="H558" s="58">
        <f>SUMIF($E$4:$E558,$E558,$F$4:$F558)</f>
        <v>0</v>
      </c>
      <c r="I558" s="58">
        <f>SUMIF($E$4:$E558,$E558,$G$4:$G558)</f>
        <v>0</v>
      </c>
      <c r="J558" s="58">
        <f t="shared" si="16"/>
        <v>0</v>
      </c>
      <c r="K558" s="58">
        <f t="shared" si="17"/>
        <v>0</v>
      </c>
      <c r="L558" s="57">
        <f>Grundbuch!J556</f>
        <v>0</v>
      </c>
    </row>
    <row r="559" spans="1:12" hidden="1" x14ac:dyDescent="0.2">
      <c r="A559" s="57" t="str">
        <f>IF(Grundbuch!C557&lt;&gt;"",Grundbuch!C557,"")</f>
        <v/>
      </c>
      <c r="B559" s="57" t="str">
        <f>IF(Grundbuch!D557&lt;&gt;"",Grundbuch!D557,"")</f>
        <v/>
      </c>
      <c r="C559" s="57" t="str">
        <f>IF(Grundbuch!E557&lt;&gt;"",Grundbuch!E557,"")</f>
        <v/>
      </c>
      <c r="D559" s="57" t="str">
        <f>IF(Grundbuch!F557&lt;&gt;"",Grundbuch!F557,"")</f>
        <v/>
      </c>
      <c r="E559" s="57" t="str">
        <f>IF(Grundbuch!G557&lt;&gt;"",Grundbuch!G557,"")</f>
        <v/>
      </c>
      <c r="F559" s="58">
        <f>Grundbuch!H557</f>
        <v>0</v>
      </c>
      <c r="G559" s="58">
        <f>Grundbuch!I557</f>
        <v>0</v>
      </c>
      <c r="H559" s="58">
        <f>SUMIF($E$4:$E559,$E559,$F$4:$F559)</f>
        <v>0</v>
      </c>
      <c r="I559" s="58">
        <f>SUMIF($E$4:$E559,$E559,$G$4:$G559)</f>
        <v>0</v>
      </c>
      <c r="J559" s="58">
        <f t="shared" si="16"/>
        <v>0</v>
      </c>
      <c r="K559" s="58">
        <f t="shared" si="17"/>
        <v>0</v>
      </c>
      <c r="L559" s="57">
        <f>Grundbuch!J557</f>
        <v>0</v>
      </c>
    </row>
    <row r="560" spans="1:12" hidden="1" x14ac:dyDescent="0.2">
      <c r="A560" s="57" t="str">
        <f>IF(Grundbuch!C558&lt;&gt;"",Grundbuch!C558,"")</f>
        <v/>
      </c>
      <c r="B560" s="57" t="str">
        <f>IF(Grundbuch!D558&lt;&gt;"",Grundbuch!D558,"")</f>
        <v/>
      </c>
      <c r="C560" s="57" t="str">
        <f>IF(Grundbuch!E558&lt;&gt;"",Grundbuch!E558,"")</f>
        <v/>
      </c>
      <c r="D560" s="57" t="str">
        <f>IF(Grundbuch!F558&lt;&gt;"",Grundbuch!F558,"")</f>
        <v/>
      </c>
      <c r="E560" s="57" t="str">
        <f>IF(Grundbuch!G558&lt;&gt;"",Grundbuch!G558,"")</f>
        <v/>
      </c>
      <c r="F560" s="58">
        <f>Grundbuch!H558</f>
        <v>0</v>
      </c>
      <c r="G560" s="58">
        <f>Grundbuch!I558</f>
        <v>0</v>
      </c>
      <c r="H560" s="58">
        <f>SUMIF($E$4:$E560,$E560,$F$4:$F560)</f>
        <v>0</v>
      </c>
      <c r="I560" s="58">
        <f>SUMIF($E$4:$E560,$E560,$G$4:$G560)</f>
        <v>0</v>
      </c>
      <c r="J560" s="58">
        <f t="shared" si="16"/>
        <v>0</v>
      </c>
      <c r="K560" s="58">
        <f t="shared" si="17"/>
        <v>0</v>
      </c>
      <c r="L560" s="57">
        <f>Grundbuch!J558</f>
        <v>0</v>
      </c>
    </row>
    <row r="561" spans="1:12" hidden="1" x14ac:dyDescent="0.2">
      <c r="A561" s="57" t="str">
        <f>IF(Grundbuch!C559&lt;&gt;"",Grundbuch!C559,"")</f>
        <v/>
      </c>
      <c r="B561" s="57" t="str">
        <f>IF(Grundbuch!D559&lt;&gt;"",Grundbuch!D559,"")</f>
        <v/>
      </c>
      <c r="C561" s="57" t="str">
        <f>IF(Grundbuch!E559&lt;&gt;"",Grundbuch!E559,"")</f>
        <v/>
      </c>
      <c r="D561" s="57" t="str">
        <f>IF(Grundbuch!F559&lt;&gt;"",Grundbuch!F559,"")</f>
        <v/>
      </c>
      <c r="E561" s="57" t="str">
        <f>IF(Grundbuch!G559&lt;&gt;"",Grundbuch!G559,"")</f>
        <v/>
      </c>
      <c r="F561" s="58">
        <f>Grundbuch!H559</f>
        <v>0</v>
      </c>
      <c r="G561" s="58">
        <f>Grundbuch!I559</f>
        <v>0</v>
      </c>
      <c r="H561" s="58">
        <f>SUMIF($E$4:$E561,$E561,$F$4:$F561)</f>
        <v>0</v>
      </c>
      <c r="I561" s="58">
        <f>SUMIF($E$4:$E561,$E561,$G$4:$G561)</f>
        <v>0</v>
      </c>
      <c r="J561" s="58">
        <f t="shared" si="16"/>
        <v>0</v>
      </c>
      <c r="K561" s="58">
        <f t="shared" si="17"/>
        <v>0</v>
      </c>
      <c r="L561" s="57">
        <f>Grundbuch!J559</f>
        <v>0</v>
      </c>
    </row>
    <row r="562" spans="1:12" hidden="1" x14ac:dyDescent="0.2">
      <c r="A562" s="57" t="str">
        <f>IF(Grundbuch!C560&lt;&gt;"",Grundbuch!C560,"")</f>
        <v/>
      </c>
      <c r="B562" s="57" t="str">
        <f>IF(Grundbuch!D560&lt;&gt;"",Grundbuch!D560,"")</f>
        <v/>
      </c>
      <c r="C562" s="57" t="str">
        <f>IF(Grundbuch!E560&lt;&gt;"",Grundbuch!E560,"")</f>
        <v/>
      </c>
      <c r="D562" s="57" t="str">
        <f>IF(Grundbuch!F560&lt;&gt;"",Grundbuch!F560,"")</f>
        <v/>
      </c>
      <c r="E562" s="57" t="str">
        <f>IF(Grundbuch!G560&lt;&gt;"",Grundbuch!G560,"")</f>
        <v/>
      </c>
      <c r="F562" s="58">
        <f>Grundbuch!H560</f>
        <v>0</v>
      </c>
      <c r="G562" s="58">
        <f>Grundbuch!I560</f>
        <v>0</v>
      </c>
      <c r="H562" s="58">
        <f>SUMIF($E$4:$E562,$E562,$F$4:$F562)</f>
        <v>0</v>
      </c>
      <c r="I562" s="58">
        <f>SUMIF($E$4:$E562,$E562,$G$4:$G562)</f>
        <v>0</v>
      </c>
      <c r="J562" s="58">
        <f t="shared" si="16"/>
        <v>0</v>
      </c>
      <c r="K562" s="58">
        <f t="shared" si="17"/>
        <v>0</v>
      </c>
      <c r="L562" s="57">
        <f>Grundbuch!J560</f>
        <v>0</v>
      </c>
    </row>
    <row r="563" spans="1:12" hidden="1" x14ac:dyDescent="0.2">
      <c r="A563" s="57" t="str">
        <f>IF(Grundbuch!C561&lt;&gt;"",Grundbuch!C561,"")</f>
        <v/>
      </c>
      <c r="B563" s="57" t="str">
        <f>IF(Grundbuch!D561&lt;&gt;"",Grundbuch!D561,"")</f>
        <v/>
      </c>
      <c r="C563" s="57" t="str">
        <f>IF(Grundbuch!E561&lt;&gt;"",Grundbuch!E561,"")</f>
        <v/>
      </c>
      <c r="D563" s="57" t="str">
        <f>IF(Grundbuch!F561&lt;&gt;"",Grundbuch!F561,"")</f>
        <v/>
      </c>
      <c r="E563" s="57" t="str">
        <f>IF(Grundbuch!G561&lt;&gt;"",Grundbuch!G561,"")</f>
        <v/>
      </c>
      <c r="F563" s="58">
        <f>Grundbuch!H561</f>
        <v>0</v>
      </c>
      <c r="G563" s="58">
        <f>Grundbuch!I561</f>
        <v>0</v>
      </c>
      <c r="H563" s="58">
        <f>SUMIF($E$4:$E563,$E563,$F$4:$F563)</f>
        <v>0</v>
      </c>
      <c r="I563" s="58">
        <f>SUMIF($E$4:$E563,$E563,$G$4:$G563)</f>
        <v>0</v>
      </c>
      <c r="J563" s="58">
        <f t="shared" si="16"/>
        <v>0</v>
      </c>
      <c r="K563" s="58">
        <f t="shared" si="17"/>
        <v>0</v>
      </c>
      <c r="L563" s="57">
        <f>Grundbuch!J561</f>
        <v>0</v>
      </c>
    </row>
    <row r="564" spans="1:12" hidden="1" x14ac:dyDescent="0.2">
      <c r="A564" s="57" t="str">
        <f>IF(Grundbuch!C562&lt;&gt;"",Grundbuch!C562,"")</f>
        <v/>
      </c>
      <c r="B564" s="57" t="str">
        <f>IF(Grundbuch!D562&lt;&gt;"",Grundbuch!D562,"")</f>
        <v/>
      </c>
      <c r="C564" s="57" t="str">
        <f>IF(Grundbuch!E562&lt;&gt;"",Grundbuch!E562,"")</f>
        <v/>
      </c>
      <c r="D564" s="57" t="str">
        <f>IF(Grundbuch!F562&lt;&gt;"",Grundbuch!F562,"")</f>
        <v/>
      </c>
      <c r="E564" s="57" t="str">
        <f>IF(Grundbuch!G562&lt;&gt;"",Grundbuch!G562,"")</f>
        <v/>
      </c>
      <c r="F564" s="58">
        <f>Grundbuch!H562</f>
        <v>0</v>
      </c>
      <c r="G564" s="58">
        <f>Grundbuch!I562</f>
        <v>0</v>
      </c>
      <c r="H564" s="58">
        <f>SUMIF($E$4:$E564,$E564,$F$4:$F564)</f>
        <v>0</v>
      </c>
      <c r="I564" s="58">
        <f>SUMIF($E$4:$E564,$E564,$G$4:$G564)</f>
        <v>0</v>
      </c>
      <c r="J564" s="58">
        <f t="shared" si="16"/>
        <v>0</v>
      </c>
      <c r="K564" s="58">
        <f t="shared" si="17"/>
        <v>0</v>
      </c>
      <c r="L564" s="57">
        <f>Grundbuch!J562</f>
        <v>0</v>
      </c>
    </row>
    <row r="565" spans="1:12" hidden="1" x14ac:dyDescent="0.2">
      <c r="A565" s="57" t="str">
        <f>IF(Grundbuch!C563&lt;&gt;"",Grundbuch!C563,"")</f>
        <v/>
      </c>
      <c r="B565" s="57" t="str">
        <f>IF(Grundbuch!D563&lt;&gt;"",Grundbuch!D563,"")</f>
        <v/>
      </c>
      <c r="C565" s="57" t="str">
        <f>IF(Grundbuch!E563&lt;&gt;"",Grundbuch!E563,"")</f>
        <v/>
      </c>
      <c r="D565" s="57" t="str">
        <f>IF(Grundbuch!F563&lt;&gt;"",Grundbuch!F563,"")</f>
        <v/>
      </c>
      <c r="E565" s="57" t="str">
        <f>IF(Grundbuch!G563&lt;&gt;"",Grundbuch!G563,"")</f>
        <v/>
      </c>
      <c r="F565" s="58">
        <f>Grundbuch!H563</f>
        <v>0</v>
      </c>
      <c r="G565" s="58">
        <f>Grundbuch!I563</f>
        <v>0</v>
      </c>
      <c r="H565" s="58">
        <f>SUMIF($E$4:$E565,$E565,$F$4:$F565)</f>
        <v>0</v>
      </c>
      <c r="I565" s="58">
        <f>SUMIF($E$4:$E565,$E565,$G$4:$G565)</f>
        <v>0</v>
      </c>
      <c r="J565" s="58">
        <f t="shared" si="16"/>
        <v>0</v>
      </c>
      <c r="K565" s="58">
        <f t="shared" si="17"/>
        <v>0</v>
      </c>
      <c r="L565" s="57">
        <f>Grundbuch!J563</f>
        <v>0</v>
      </c>
    </row>
    <row r="566" spans="1:12" hidden="1" x14ac:dyDescent="0.2">
      <c r="A566" s="57" t="str">
        <f>IF(Grundbuch!C564&lt;&gt;"",Grundbuch!C564,"")</f>
        <v/>
      </c>
      <c r="B566" s="57" t="str">
        <f>IF(Grundbuch!D564&lt;&gt;"",Grundbuch!D564,"")</f>
        <v/>
      </c>
      <c r="C566" s="57" t="str">
        <f>IF(Grundbuch!E564&lt;&gt;"",Grundbuch!E564,"")</f>
        <v/>
      </c>
      <c r="D566" s="57" t="str">
        <f>IF(Grundbuch!F564&lt;&gt;"",Grundbuch!F564,"")</f>
        <v/>
      </c>
      <c r="E566" s="57" t="str">
        <f>IF(Grundbuch!G564&lt;&gt;"",Grundbuch!G564,"")</f>
        <v/>
      </c>
      <c r="F566" s="58">
        <f>Grundbuch!H564</f>
        <v>0</v>
      </c>
      <c r="G566" s="58">
        <f>Grundbuch!I564</f>
        <v>0</v>
      </c>
      <c r="H566" s="58">
        <f>SUMIF($E$4:$E566,$E566,$F$4:$F566)</f>
        <v>0</v>
      </c>
      <c r="I566" s="58">
        <f>SUMIF($E$4:$E566,$E566,$G$4:$G566)</f>
        <v>0</v>
      </c>
      <c r="J566" s="58">
        <f t="shared" si="16"/>
        <v>0</v>
      </c>
      <c r="K566" s="58">
        <f t="shared" si="17"/>
        <v>0</v>
      </c>
      <c r="L566" s="57">
        <f>Grundbuch!J564</f>
        <v>0</v>
      </c>
    </row>
    <row r="567" spans="1:12" hidden="1" x14ac:dyDescent="0.2">
      <c r="A567" s="57" t="str">
        <f>IF(Grundbuch!C565&lt;&gt;"",Grundbuch!C565,"")</f>
        <v/>
      </c>
      <c r="B567" s="57" t="str">
        <f>IF(Grundbuch!D565&lt;&gt;"",Grundbuch!D565,"")</f>
        <v/>
      </c>
      <c r="C567" s="57" t="str">
        <f>IF(Grundbuch!E565&lt;&gt;"",Grundbuch!E565,"")</f>
        <v/>
      </c>
      <c r="D567" s="57" t="str">
        <f>IF(Grundbuch!F565&lt;&gt;"",Grundbuch!F565,"")</f>
        <v/>
      </c>
      <c r="E567" s="57" t="str">
        <f>IF(Grundbuch!G565&lt;&gt;"",Grundbuch!G565,"")</f>
        <v/>
      </c>
      <c r="F567" s="58">
        <f>Grundbuch!H565</f>
        <v>0</v>
      </c>
      <c r="G567" s="58">
        <f>Grundbuch!I565</f>
        <v>0</v>
      </c>
      <c r="H567" s="58">
        <f>SUMIF($E$4:$E567,$E567,$F$4:$F567)</f>
        <v>0</v>
      </c>
      <c r="I567" s="58">
        <f>SUMIF($E$4:$E567,$E567,$G$4:$G567)</f>
        <v>0</v>
      </c>
      <c r="J567" s="58">
        <f t="shared" si="16"/>
        <v>0</v>
      </c>
      <c r="K567" s="58">
        <f t="shared" si="17"/>
        <v>0</v>
      </c>
      <c r="L567" s="57">
        <f>Grundbuch!J565</f>
        <v>0</v>
      </c>
    </row>
    <row r="568" spans="1:12" hidden="1" x14ac:dyDescent="0.2">
      <c r="A568" s="57" t="str">
        <f>IF(Grundbuch!C566&lt;&gt;"",Grundbuch!C566,"")</f>
        <v/>
      </c>
      <c r="B568" s="57" t="str">
        <f>IF(Grundbuch!D566&lt;&gt;"",Grundbuch!D566,"")</f>
        <v/>
      </c>
      <c r="C568" s="57" t="str">
        <f>IF(Grundbuch!E566&lt;&gt;"",Grundbuch!E566,"")</f>
        <v/>
      </c>
      <c r="D568" s="57" t="str">
        <f>IF(Grundbuch!F566&lt;&gt;"",Grundbuch!F566,"")</f>
        <v/>
      </c>
      <c r="E568" s="57" t="str">
        <f>IF(Grundbuch!G566&lt;&gt;"",Grundbuch!G566,"")</f>
        <v/>
      </c>
      <c r="F568" s="58">
        <f>Grundbuch!H566</f>
        <v>0</v>
      </c>
      <c r="G568" s="58">
        <f>Grundbuch!I566</f>
        <v>0</v>
      </c>
      <c r="H568" s="58">
        <f>SUMIF($E$4:$E568,$E568,$F$4:$F568)</f>
        <v>0</v>
      </c>
      <c r="I568" s="58">
        <f>SUMIF($E$4:$E568,$E568,$G$4:$G568)</f>
        <v>0</v>
      </c>
      <c r="J568" s="58">
        <f t="shared" si="16"/>
        <v>0</v>
      </c>
      <c r="K568" s="58">
        <f t="shared" si="17"/>
        <v>0</v>
      </c>
      <c r="L568" s="57">
        <f>Grundbuch!J566</f>
        <v>0</v>
      </c>
    </row>
    <row r="569" spans="1:12" hidden="1" x14ac:dyDescent="0.2">
      <c r="A569" s="57" t="str">
        <f>IF(Grundbuch!C567&lt;&gt;"",Grundbuch!C567,"")</f>
        <v/>
      </c>
      <c r="B569" s="57" t="str">
        <f>IF(Grundbuch!D567&lt;&gt;"",Grundbuch!D567,"")</f>
        <v/>
      </c>
      <c r="C569" s="57" t="str">
        <f>IF(Grundbuch!E567&lt;&gt;"",Grundbuch!E567,"")</f>
        <v/>
      </c>
      <c r="D569" s="57" t="str">
        <f>IF(Grundbuch!F567&lt;&gt;"",Grundbuch!F567,"")</f>
        <v/>
      </c>
      <c r="E569" s="57" t="str">
        <f>IF(Grundbuch!G567&lt;&gt;"",Grundbuch!G567,"")</f>
        <v/>
      </c>
      <c r="F569" s="58">
        <f>Grundbuch!H567</f>
        <v>0</v>
      </c>
      <c r="G569" s="58">
        <f>Grundbuch!I567</f>
        <v>0</v>
      </c>
      <c r="H569" s="58">
        <f>SUMIF($E$4:$E569,$E569,$F$4:$F569)</f>
        <v>0</v>
      </c>
      <c r="I569" s="58">
        <f>SUMIF($E$4:$E569,$E569,$G$4:$G569)</f>
        <v>0</v>
      </c>
      <c r="J569" s="58">
        <f t="shared" si="16"/>
        <v>0</v>
      </c>
      <c r="K569" s="58">
        <f t="shared" si="17"/>
        <v>0</v>
      </c>
      <c r="L569" s="57">
        <f>Grundbuch!J567</f>
        <v>0</v>
      </c>
    </row>
    <row r="570" spans="1:12" hidden="1" x14ac:dyDescent="0.2">
      <c r="A570" s="57" t="str">
        <f>IF(Grundbuch!C568&lt;&gt;"",Grundbuch!C568,"")</f>
        <v/>
      </c>
      <c r="B570" s="57" t="str">
        <f>IF(Grundbuch!D568&lt;&gt;"",Grundbuch!D568,"")</f>
        <v/>
      </c>
      <c r="C570" s="57" t="str">
        <f>IF(Grundbuch!E568&lt;&gt;"",Grundbuch!E568,"")</f>
        <v/>
      </c>
      <c r="D570" s="57" t="str">
        <f>IF(Grundbuch!F568&lt;&gt;"",Grundbuch!F568,"")</f>
        <v/>
      </c>
      <c r="E570" s="57" t="str">
        <f>IF(Grundbuch!G568&lt;&gt;"",Grundbuch!G568,"")</f>
        <v/>
      </c>
      <c r="F570" s="58">
        <f>Grundbuch!H568</f>
        <v>0</v>
      </c>
      <c r="G570" s="58">
        <f>Grundbuch!I568</f>
        <v>0</v>
      </c>
      <c r="H570" s="58">
        <f>SUMIF($E$4:$E570,$E570,$F$4:$F570)</f>
        <v>0</v>
      </c>
      <c r="I570" s="58">
        <f>SUMIF($E$4:$E570,$E570,$G$4:$G570)</f>
        <v>0</v>
      </c>
      <c r="J570" s="58">
        <f t="shared" si="16"/>
        <v>0</v>
      </c>
      <c r="K570" s="58">
        <f t="shared" si="17"/>
        <v>0</v>
      </c>
      <c r="L570" s="57">
        <f>Grundbuch!J568</f>
        <v>0</v>
      </c>
    </row>
    <row r="571" spans="1:12" hidden="1" x14ac:dyDescent="0.2">
      <c r="A571" s="57" t="str">
        <f>IF(Grundbuch!C569&lt;&gt;"",Grundbuch!C569,"")</f>
        <v/>
      </c>
      <c r="B571" s="57" t="str">
        <f>IF(Grundbuch!D569&lt;&gt;"",Grundbuch!D569,"")</f>
        <v/>
      </c>
      <c r="C571" s="57" t="str">
        <f>IF(Grundbuch!E569&lt;&gt;"",Grundbuch!E569,"")</f>
        <v/>
      </c>
      <c r="D571" s="57" t="str">
        <f>IF(Grundbuch!F569&lt;&gt;"",Grundbuch!F569,"")</f>
        <v/>
      </c>
      <c r="E571" s="57" t="str">
        <f>IF(Grundbuch!G569&lt;&gt;"",Grundbuch!G569,"")</f>
        <v/>
      </c>
      <c r="F571" s="58">
        <f>Grundbuch!H569</f>
        <v>0</v>
      </c>
      <c r="G571" s="58">
        <f>Grundbuch!I569</f>
        <v>0</v>
      </c>
      <c r="H571" s="58">
        <f>SUMIF($E$4:$E571,$E571,$F$4:$F571)</f>
        <v>0</v>
      </c>
      <c r="I571" s="58">
        <f>SUMIF($E$4:$E571,$E571,$G$4:$G571)</f>
        <v>0</v>
      </c>
      <c r="J571" s="58">
        <f t="shared" si="16"/>
        <v>0</v>
      </c>
      <c r="K571" s="58">
        <f t="shared" si="17"/>
        <v>0</v>
      </c>
      <c r="L571" s="57">
        <f>Grundbuch!J569</f>
        <v>0</v>
      </c>
    </row>
    <row r="572" spans="1:12" hidden="1" x14ac:dyDescent="0.2">
      <c r="A572" s="57" t="str">
        <f>IF(Grundbuch!C570&lt;&gt;"",Grundbuch!C570,"")</f>
        <v/>
      </c>
      <c r="B572" s="57" t="str">
        <f>IF(Grundbuch!D570&lt;&gt;"",Grundbuch!D570,"")</f>
        <v/>
      </c>
      <c r="C572" s="57" t="str">
        <f>IF(Grundbuch!E570&lt;&gt;"",Grundbuch!E570,"")</f>
        <v/>
      </c>
      <c r="D572" s="57" t="str">
        <f>IF(Grundbuch!F570&lt;&gt;"",Grundbuch!F570,"")</f>
        <v/>
      </c>
      <c r="E572" s="57" t="str">
        <f>IF(Grundbuch!G570&lt;&gt;"",Grundbuch!G570,"")</f>
        <v/>
      </c>
      <c r="F572" s="58">
        <f>Grundbuch!H570</f>
        <v>0</v>
      </c>
      <c r="G572" s="58">
        <f>Grundbuch!I570</f>
        <v>0</v>
      </c>
      <c r="H572" s="58">
        <f>SUMIF($E$4:$E572,$E572,$F$4:$F572)</f>
        <v>0</v>
      </c>
      <c r="I572" s="58">
        <f>SUMIF($E$4:$E572,$E572,$G$4:$G572)</f>
        <v>0</v>
      </c>
      <c r="J572" s="58">
        <f t="shared" si="16"/>
        <v>0</v>
      </c>
      <c r="K572" s="58">
        <f t="shared" si="17"/>
        <v>0</v>
      </c>
      <c r="L572" s="57">
        <f>Grundbuch!J570</f>
        <v>0</v>
      </c>
    </row>
    <row r="573" spans="1:12" hidden="1" x14ac:dyDescent="0.2">
      <c r="A573" s="57" t="str">
        <f>IF(Grundbuch!C571&lt;&gt;"",Grundbuch!C571,"")</f>
        <v/>
      </c>
      <c r="B573" s="57" t="str">
        <f>IF(Grundbuch!D571&lt;&gt;"",Grundbuch!D571,"")</f>
        <v/>
      </c>
      <c r="C573" s="57" t="str">
        <f>IF(Grundbuch!E571&lt;&gt;"",Grundbuch!E571,"")</f>
        <v/>
      </c>
      <c r="D573" s="57" t="str">
        <f>IF(Grundbuch!F571&lt;&gt;"",Grundbuch!F571,"")</f>
        <v/>
      </c>
      <c r="E573" s="57" t="str">
        <f>IF(Grundbuch!G571&lt;&gt;"",Grundbuch!G571,"")</f>
        <v/>
      </c>
      <c r="F573" s="58">
        <f>Grundbuch!H571</f>
        <v>0</v>
      </c>
      <c r="G573" s="58">
        <f>Grundbuch!I571</f>
        <v>0</v>
      </c>
      <c r="H573" s="58">
        <f>SUMIF($E$4:$E573,$E573,$F$4:$F573)</f>
        <v>0</v>
      </c>
      <c r="I573" s="58">
        <f>SUMIF($E$4:$E573,$E573,$G$4:$G573)</f>
        <v>0</v>
      </c>
      <c r="J573" s="58">
        <f t="shared" si="16"/>
        <v>0</v>
      </c>
      <c r="K573" s="58">
        <f t="shared" si="17"/>
        <v>0</v>
      </c>
      <c r="L573" s="57">
        <f>Grundbuch!J571</f>
        <v>0</v>
      </c>
    </row>
    <row r="574" spans="1:12" hidden="1" x14ac:dyDescent="0.2">
      <c r="A574" s="57" t="str">
        <f>IF(Grundbuch!C572&lt;&gt;"",Grundbuch!C572,"")</f>
        <v/>
      </c>
      <c r="B574" s="57" t="str">
        <f>IF(Grundbuch!D572&lt;&gt;"",Grundbuch!D572,"")</f>
        <v/>
      </c>
      <c r="C574" s="57" t="str">
        <f>IF(Grundbuch!E572&lt;&gt;"",Grundbuch!E572,"")</f>
        <v/>
      </c>
      <c r="D574" s="57" t="str">
        <f>IF(Grundbuch!F572&lt;&gt;"",Grundbuch!F572,"")</f>
        <v/>
      </c>
      <c r="E574" s="57" t="str">
        <f>IF(Grundbuch!G572&lt;&gt;"",Grundbuch!G572,"")</f>
        <v/>
      </c>
      <c r="F574" s="58">
        <f>Grundbuch!H572</f>
        <v>0</v>
      </c>
      <c r="G574" s="58">
        <f>Grundbuch!I572</f>
        <v>0</v>
      </c>
      <c r="H574" s="58">
        <f>SUMIF($E$4:$E574,$E574,$F$4:$F574)</f>
        <v>0</v>
      </c>
      <c r="I574" s="58">
        <f>SUMIF($E$4:$E574,$E574,$G$4:$G574)</f>
        <v>0</v>
      </c>
      <c r="J574" s="58">
        <f t="shared" si="16"/>
        <v>0</v>
      </c>
      <c r="K574" s="58">
        <f t="shared" si="17"/>
        <v>0</v>
      </c>
      <c r="L574" s="57">
        <f>Grundbuch!J572</f>
        <v>0</v>
      </c>
    </row>
    <row r="575" spans="1:12" hidden="1" x14ac:dyDescent="0.2">
      <c r="A575" s="57" t="str">
        <f>IF(Grundbuch!C573&lt;&gt;"",Grundbuch!C573,"")</f>
        <v/>
      </c>
      <c r="B575" s="57" t="str">
        <f>IF(Grundbuch!D573&lt;&gt;"",Grundbuch!D573,"")</f>
        <v/>
      </c>
      <c r="C575" s="57" t="str">
        <f>IF(Grundbuch!E573&lt;&gt;"",Grundbuch!E573,"")</f>
        <v/>
      </c>
      <c r="D575" s="57" t="str">
        <f>IF(Grundbuch!F573&lt;&gt;"",Grundbuch!F573,"")</f>
        <v/>
      </c>
      <c r="E575" s="57" t="str">
        <f>IF(Grundbuch!G573&lt;&gt;"",Grundbuch!G573,"")</f>
        <v/>
      </c>
      <c r="F575" s="58">
        <f>Grundbuch!H573</f>
        <v>0</v>
      </c>
      <c r="G575" s="58">
        <f>Grundbuch!I573</f>
        <v>0</v>
      </c>
      <c r="H575" s="58">
        <f>SUMIF($E$4:$E575,$E575,$F$4:$F575)</f>
        <v>0</v>
      </c>
      <c r="I575" s="58">
        <f>SUMIF($E$4:$E575,$E575,$G$4:$G575)</f>
        <v>0</v>
      </c>
      <c r="J575" s="58">
        <f t="shared" si="16"/>
        <v>0</v>
      </c>
      <c r="K575" s="58">
        <f t="shared" si="17"/>
        <v>0</v>
      </c>
      <c r="L575" s="57">
        <f>Grundbuch!J573</f>
        <v>0</v>
      </c>
    </row>
    <row r="576" spans="1:12" hidden="1" x14ac:dyDescent="0.2">
      <c r="A576" s="57" t="str">
        <f>IF(Grundbuch!C574&lt;&gt;"",Grundbuch!C574,"")</f>
        <v/>
      </c>
      <c r="B576" s="57" t="str">
        <f>IF(Grundbuch!D574&lt;&gt;"",Grundbuch!D574,"")</f>
        <v/>
      </c>
      <c r="C576" s="57" t="str">
        <f>IF(Grundbuch!E574&lt;&gt;"",Grundbuch!E574,"")</f>
        <v/>
      </c>
      <c r="D576" s="57" t="str">
        <f>IF(Grundbuch!F574&lt;&gt;"",Grundbuch!F574,"")</f>
        <v/>
      </c>
      <c r="E576" s="57" t="str">
        <f>IF(Grundbuch!G574&lt;&gt;"",Grundbuch!G574,"")</f>
        <v/>
      </c>
      <c r="F576" s="58">
        <f>Grundbuch!H574</f>
        <v>0</v>
      </c>
      <c r="G576" s="58">
        <f>Grundbuch!I574</f>
        <v>0</v>
      </c>
      <c r="H576" s="58">
        <f>SUMIF($E$4:$E576,$E576,$F$4:$F576)</f>
        <v>0</v>
      </c>
      <c r="I576" s="58">
        <f>SUMIF($E$4:$E576,$E576,$G$4:$G576)</f>
        <v>0</v>
      </c>
      <c r="J576" s="58">
        <f t="shared" si="16"/>
        <v>0</v>
      </c>
      <c r="K576" s="58">
        <f t="shared" si="17"/>
        <v>0</v>
      </c>
      <c r="L576" s="57">
        <f>Grundbuch!J574</f>
        <v>0</v>
      </c>
    </row>
    <row r="577" spans="1:12" hidden="1" x14ac:dyDescent="0.2">
      <c r="A577" s="57" t="str">
        <f>IF(Grundbuch!C575&lt;&gt;"",Grundbuch!C575,"")</f>
        <v/>
      </c>
      <c r="B577" s="57" t="str">
        <f>IF(Grundbuch!D575&lt;&gt;"",Grundbuch!D575,"")</f>
        <v/>
      </c>
      <c r="C577" s="57" t="str">
        <f>IF(Grundbuch!E575&lt;&gt;"",Grundbuch!E575,"")</f>
        <v/>
      </c>
      <c r="D577" s="57" t="str">
        <f>IF(Grundbuch!F575&lt;&gt;"",Grundbuch!F575,"")</f>
        <v/>
      </c>
      <c r="E577" s="57" t="str">
        <f>IF(Grundbuch!G575&lt;&gt;"",Grundbuch!G575,"")</f>
        <v/>
      </c>
      <c r="F577" s="58">
        <f>Grundbuch!H575</f>
        <v>0</v>
      </c>
      <c r="G577" s="58">
        <f>Grundbuch!I575</f>
        <v>0</v>
      </c>
      <c r="H577" s="58">
        <f>SUMIF($E$4:$E577,$E577,$F$4:$F577)</f>
        <v>0</v>
      </c>
      <c r="I577" s="58">
        <f>SUMIF($E$4:$E577,$E577,$G$4:$G577)</f>
        <v>0</v>
      </c>
      <c r="J577" s="58">
        <f t="shared" si="16"/>
        <v>0</v>
      </c>
      <c r="K577" s="58">
        <f t="shared" si="17"/>
        <v>0</v>
      </c>
      <c r="L577" s="57">
        <f>Grundbuch!J575</f>
        <v>0</v>
      </c>
    </row>
    <row r="578" spans="1:12" hidden="1" x14ac:dyDescent="0.2">
      <c r="A578" s="57" t="str">
        <f>IF(Grundbuch!C576&lt;&gt;"",Grundbuch!C576,"")</f>
        <v/>
      </c>
      <c r="B578" s="57" t="str">
        <f>IF(Grundbuch!D576&lt;&gt;"",Grundbuch!D576,"")</f>
        <v/>
      </c>
      <c r="C578" s="57" t="str">
        <f>IF(Grundbuch!E576&lt;&gt;"",Grundbuch!E576,"")</f>
        <v/>
      </c>
      <c r="D578" s="57" t="str">
        <f>IF(Grundbuch!F576&lt;&gt;"",Grundbuch!F576,"")</f>
        <v/>
      </c>
      <c r="E578" s="57" t="str">
        <f>IF(Grundbuch!G576&lt;&gt;"",Grundbuch!G576,"")</f>
        <v/>
      </c>
      <c r="F578" s="58">
        <f>Grundbuch!H576</f>
        <v>0</v>
      </c>
      <c r="G578" s="58">
        <f>Grundbuch!I576</f>
        <v>0</v>
      </c>
      <c r="H578" s="58">
        <f>SUMIF($E$4:$E578,$E578,$F$4:$F578)</f>
        <v>0</v>
      </c>
      <c r="I578" s="58">
        <f>SUMIF($E$4:$E578,$E578,$G$4:$G578)</f>
        <v>0</v>
      </c>
      <c r="J578" s="58">
        <f t="shared" si="16"/>
        <v>0</v>
      </c>
      <c r="K578" s="58">
        <f t="shared" si="17"/>
        <v>0</v>
      </c>
      <c r="L578" s="57">
        <f>Grundbuch!J576</f>
        <v>0</v>
      </c>
    </row>
    <row r="579" spans="1:12" hidden="1" x14ac:dyDescent="0.2">
      <c r="A579" s="57" t="str">
        <f>IF(Grundbuch!C577&lt;&gt;"",Grundbuch!C577,"")</f>
        <v/>
      </c>
      <c r="B579" s="57" t="str">
        <f>IF(Grundbuch!D577&lt;&gt;"",Grundbuch!D577,"")</f>
        <v/>
      </c>
      <c r="C579" s="57" t="str">
        <f>IF(Grundbuch!E577&lt;&gt;"",Grundbuch!E577,"")</f>
        <v/>
      </c>
      <c r="D579" s="57" t="str">
        <f>IF(Grundbuch!F577&lt;&gt;"",Grundbuch!F577,"")</f>
        <v/>
      </c>
      <c r="E579" s="57" t="str">
        <f>IF(Grundbuch!G577&lt;&gt;"",Grundbuch!G577,"")</f>
        <v/>
      </c>
      <c r="F579" s="58">
        <f>Grundbuch!H577</f>
        <v>0</v>
      </c>
      <c r="G579" s="58">
        <f>Grundbuch!I577</f>
        <v>0</v>
      </c>
      <c r="H579" s="58">
        <f>SUMIF($E$4:$E579,$E579,$F$4:$F579)</f>
        <v>0</v>
      </c>
      <c r="I579" s="58">
        <f>SUMIF($E$4:$E579,$E579,$G$4:$G579)</f>
        <v>0</v>
      </c>
      <c r="J579" s="58">
        <f t="shared" si="16"/>
        <v>0</v>
      </c>
      <c r="K579" s="58">
        <f t="shared" si="17"/>
        <v>0</v>
      </c>
      <c r="L579" s="57">
        <f>Grundbuch!J577</f>
        <v>0</v>
      </c>
    </row>
    <row r="580" spans="1:12" hidden="1" x14ac:dyDescent="0.2">
      <c r="A580" s="57" t="str">
        <f>IF(Grundbuch!C578&lt;&gt;"",Grundbuch!C578,"")</f>
        <v/>
      </c>
      <c r="B580" s="57" t="str">
        <f>IF(Grundbuch!D578&lt;&gt;"",Grundbuch!D578,"")</f>
        <v/>
      </c>
      <c r="C580" s="57" t="str">
        <f>IF(Grundbuch!E578&lt;&gt;"",Grundbuch!E578,"")</f>
        <v/>
      </c>
      <c r="D580" s="57" t="str">
        <f>IF(Grundbuch!F578&lt;&gt;"",Grundbuch!F578,"")</f>
        <v/>
      </c>
      <c r="E580" s="57" t="str">
        <f>IF(Grundbuch!G578&lt;&gt;"",Grundbuch!G578,"")</f>
        <v/>
      </c>
      <c r="F580" s="58">
        <f>Grundbuch!H578</f>
        <v>0</v>
      </c>
      <c r="G580" s="58">
        <f>Grundbuch!I578</f>
        <v>0</v>
      </c>
      <c r="H580" s="58">
        <f>SUMIF($E$4:$E580,$E580,$F$4:$F580)</f>
        <v>0</v>
      </c>
      <c r="I580" s="58">
        <f>SUMIF($E$4:$E580,$E580,$G$4:$G580)</f>
        <v>0</v>
      </c>
      <c r="J580" s="58">
        <f t="shared" si="16"/>
        <v>0</v>
      </c>
      <c r="K580" s="58">
        <f t="shared" si="17"/>
        <v>0</v>
      </c>
      <c r="L580" s="57">
        <f>Grundbuch!J578</f>
        <v>0</v>
      </c>
    </row>
    <row r="581" spans="1:12" hidden="1" x14ac:dyDescent="0.2">
      <c r="A581" s="57" t="str">
        <f>IF(Grundbuch!C579&lt;&gt;"",Grundbuch!C579,"")</f>
        <v/>
      </c>
      <c r="B581" s="57" t="str">
        <f>IF(Grundbuch!D579&lt;&gt;"",Grundbuch!D579,"")</f>
        <v/>
      </c>
      <c r="C581" s="57" t="str">
        <f>IF(Grundbuch!E579&lt;&gt;"",Grundbuch!E579,"")</f>
        <v/>
      </c>
      <c r="D581" s="57" t="str">
        <f>IF(Grundbuch!F579&lt;&gt;"",Grundbuch!F579,"")</f>
        <v/>
      </c>
      <c r="E581" s="57" t="str">
        <f>IF(Grundbuch!G579&lt;&gt;"",Grundbuch!G579,"")</f>
        <v/>
      </c>
      <c r="F581" s="58">
        <f>Grundbuch!H579</f>
        <v>0</v>
      </c>
      <c r="G581" s="58">
        <f>Grundbuch!I579</f>
        <v>0</v>
      </c>
      <c r="H581" s="58">
        <f>SUMIF($E$4:$E581,$E581,$F$4:$F581)</f>
        <v>0</v>
      </c>
      <c r="I581" s="58">
        <f>SUMIF($E$4:$E581,$E581,$G$4:$G581)</f>
        <v>0</v>
      </c>
      <c r="J581" s="58">
        <f t="shared" si="16"/>
        <v>0</v>
      </c>
      <c r="K581" s="58">
        <f t="shared" si="17"/>
        <v>0</v>
      </c>
      <c r="L581" s="57">
        <f>Grundbuch!J579</f>
        <v>0</v>
      </c>
    </row>
    <row r="582" spans="1:12" hidden="1" x14ac:dyDescent="0.2">
      <c r="A582" s="57" t="str">
        <f>IF(Grundbuch!C580&lt;&gt;"",Grundbuch!C580,"")</f>
        <v/>
      </c>
      <c r="B582" s="57" t="str">
        <f>IF(Grundbuch!D580&lt;&gt;"",Grundbuch!D580,"")</f>
        <v/>
      </c>
      <c r="C582" s="57" t="str">
        <f>IF(Grundbuch!E580&lt;&gt;"",Grundbuch!E580,"")</f>
        <v/>
      </c>
      <c r="D582" s="57" t="str">
        <f>IF(Grundbuch!F580&lt;&gt;"",Grundbuch!F580,"")</f>
        <v/>
      </c>
      <c r="E582" s="57" t="str">
        <f>IF(Grundbuch!G580&lt;&gt;"",Grundbuch!G580,"")</f>
        <v/>
      </c>
      <c r="F582" s="58">
        <f>Grundbuch!H580</f>
        <v>0</v>
      </c>
      <c r="G582" s="58">
        <f>Grundbuch!I580</f>
        <v>0</v>
      </c>
      <c r="H582" s="58">
        <f>SUMIF($E$4:$E582,$E582,$F$4:$F582)</f>
        <v>0</v>
      </c>
      <c r="I582" s="58">
        <f>SUMIF($E$4:$E582,$E582,$G$4:$G582)</f>
        <v>0</v>
      </c>
      <c r="J582" s="58">
        <f t="shared" ref="J582:J645" si="18">IF(I582&gt;H582,I582-H582,0)</f>
        <v>0</v>
      </c>
      <c r="K582" s="58">
        <f t="shared" ref="K582:K645" si="19">IF(H582&gt;I582,H582-I582,0)</f>
        <v>0</v>
      </c>
      <c r="L582" s="57">
        <f>Grundbuch!J580</f>
        <v>0</v>
      </c>
    </row>
    <row r="583" spans="1:12" hidden="1" x14ac:dyDescent="0.2">
      <c r="A583" s="57" t="str">
        <f>IF(Grundbuch!C581&lt;&gt;"",Grundbuch!C581,"")</f>
        <v/>
      </c>
      <c r="B583" s="57" t="str">
        <f>IF(Grundbuch!D581&lt;&gt;"",Grundbuch!D581,"")</f>
        <v/>
      </c>
      <c r="C583" s="57" t="str">
        <f>IF(Grundbuch!E581&lt;&gt;"",Grundbuch!E581,"")</f>
        <v/>
      </c>
      <c r="D583" s="57" t="str">
        <f>IF(Grundbuch!F581&lt;&gt;"",Grundbuch!F581,"")</f>
        <v/>
      </c>
      <c r="E583" s="57" t="str">
        <f>IF(Grundbuch!G581&lt;&gt;"",Grundbuch!G581,"")</f>
        <v/>
      </c>
      <c r="F583" s="58">
        <f>Grundbuch!H581</f>
        <v>0</v>
      </c>
      <c r="G583" s="58">
        <f>Grundbuch!I581</f>
        <v>0</v>
      </c>
      <c r="H583" s="58">
        <f>SUMIF($E$4:$E583,$E583,$F$4:$F583)</f>
        <v>0</v>
      </c>
      <c r="I583" s="58">
        <f>SUMIF($E$4:$E583,$E583,$G$4:$G583)</f>
        <v>0</v>
      </c>
      <c r="J583" s="58">
        <f t="shared" si="18"/>
        <v>0</v>
      </c>
      <c r="K583" s="58">
        <f t="shared" si="19"/>
        <v>0</v>
      </c>
      <c r="L583" s="57">
        <f>Grundbuch!J581</f>
        <v>0</v>
      </c>
    </row>
    <row r="584" spans="1:12" hidden="1" x14ac:dyDescent="0.2">
      <c r="A584" s="57" t="str">
        <f>IF(Grundbuch!C582&lt;&gt;"",Grundbuch!C582,"")</f>
        <v/>
      </c>
      <c r="B584" s="57" t="str">
        <f>IF(Grundbuch!D582&lt;&gt;"",Grundbuch!D582,"")</f>
        <v/>
      </c>
      <c r="C584" s="57" t="str">
        <f>IF(Grundbuch!E582&lt;&gt;"",Grundbuch!E582,"")</f>
        <v/>
      </c>
      <c r="D584" s="57" t="str">
        <f>IF(Grundbuch!F582&lt;&gt;"",Grundbuch!F582,"")</f>
        <v/>
      </c>
      <c r="E584" s="57" t="str">
        <f>IF(Grundbuch!G582&lt;&gt;"",Grundbuch!G582,"")</f>
        <v/>
      </c>
      <c r="F584" s="58">
        <f>Grundbuch!H582</f>
        <v>0</v>
      </c>
      <c r="G584" s="58">
        <f>Grundbuch!I582</f>
        <v>0</v>
      </c>
      <c r="H584" s="58">
        <f>SUMIF($E$4:$E584,$E584,$F$4:$F584)</f>
        <v>0</v>
      </c>
      <c r="I584" s="58">
        <f>SUMIF($E$4:$E584,$E584,$G$4:$G584)</f>
        <v>0</v>
      </c>
      <c r="J584" s="58">
        <f t="shared" si="18"/>
        <v>0</v>
      </c>
      <c r="K584" s="58">
        <f t="shared" si="19"/>
        <v>0</v>
      </c>
      <c r="L584" s="57">
        <f>Grundbuch!J582</f>
        <v>0</v>
      </c>
    </row>
    <row r="585" spans="1:12" hidden="1" x14ac:dyDescent="0.2">
      <c r="A585" s="57" t="str">
        <f>IF(Grundbuch!C583&lt;&gt;"",Grundbuch!C583,"")</f>
        <v/>
      </c>
      <c r="B585" s="57" t="str">
        <f>IF(Grundbuch!D583&lt;&gt;"",Grundbuch!D583,"")</f>
        <v/>
      </c>
      <c r="C585" s="57" t="str">
        <f>IF(Grundbuch!E583&lt;&gt;"",Grundbuch!E583,"")</f>
        <v/>
      </c>
      <c r="D585" s="57" t="str">
        <f>IF(Grundbuch!F583&lt;&gt;"",Grundbuch!F583,"")</f>
        <v/>
      </c>
      <c r="E585" s="57" t="str">
        <f>IF(Grundbuch!G583&lt;&gt;"",Grundbuch!G583,"")</f>
        <v/>
      </c>
      <c r="F585" s="58">
        <f>Grundbuch!H583</f>
        <v>0</v>
      </c>
      <c r="G585" s="58">
        <f>Grundbuch!I583</f>
        <v>0</v>
      </c>
      <c r="H585" s="58">
        <f>SUMIF($E$4:$E585,$E585,$F$4:$F585)</f>
        <v>0</v>
      </c>
      <c r="I585" s="58">
        <f>SUMIF($E$4:$E585,$E585,$G$4:$G585)</f>
        <v>0</v>
      </c>
      <c r="J585" s="58">
        <f t="shared" si="18"/>
        <v>0</v>
      </c>
      <c r="K585" s="58">
        <f t="shared" si="19"/>
        <v>0</v>
      </c>
      <c r="L585" s="57">
        <f>Grundbuch!J583</f>
        <v>0</v>
      </c>
    </row>
    <row r="586" spans="1:12" hidden="1" x14ac:dyDescent="0.2">
      <c r="A586" s="57" t="str">
        <f>IF(Grundbuch!C584&lt;&gt;"",Grundbuch!C584,"")</f>
        <v/>
      </c>
      <c r="B586" s="57" t="str">
        <f>IF(Grundbuch!D584&lt;&gt;"",Grundbuch!D584,"")</f>
        <v/>
      </c>
      <c r="C586" s="57" t="str">
        <f>IF(Grundbuch!E584&lt;&gt;"",Grundbuch!E584,"")</f>
        <v/>
      </c>
      <c r="D586" s="57" t="str">
        <f>IF(Grundbuch!F584&lt;&gt;"",Grundbuch!F584,"")</f>
        <v/>
      </c>
      <c r="E586" s="57" t="str">
        <f>IF(Grundbuch!G584&lt;&gt;"",Grundbuch!G584,"")</f>
        <v/>
      </c>
      <c r="F586" s="58">
        <f>Grundbuch!H584</f>
        <v>0</v>
      </c>
      <c r="G586" s="58">
        <f>Grundbuch!I584</f>
        <v>0</v>
      </c>
      <c r="H586" s="58">
        <f>SUMIF($E$4:$E586,$E586,$F$4:$F586)</f>
        <v>0</v>
      </c>
      <c r="I586" s="58">
        <f>SUMIF($E$4:$E586,$E586,$G$4:$G586)</f>
        <v>0</v>
      </c>
      <c r="J586" s="58">
        <f t="shared" si="18"/>
        <v>0</v>
      </c>
      <c r="K586" s="58">
        <f t="shared" si="19"/>
        <v>0</v>
      </c>
      <c r="L586" s="57">
        <f>Grundbuch!J584</f>
        <v>0</v>
      </c>
    </row>
    <row r="587" spans="1:12" hidden="1" x14ac:dyDescent="0.2">
      <c r="A587" s="57" t="str">
        <f>IF(Grundbuch!C585&lt;&gt;"",Grundbuch!C585,"")</f>
        <v/>
      </c>
      <c r="B587" s="57" t="str">
        <f>IF(Grundbuch!D585&lt;&gt;"",Grundbuch!D585,"")</f>
        <v/>
      </c>
      <c r="C587" s="57" t="str">
        <f>IF(Grundbuch!E585&lt;&gt;"",Grundbuch!E585,"")</f>
        <v/>
      </c>
      <c r="D587" s="57" t="str">
        <f>IF(Grundbuch!F585&lt;&gt;"",Grundbuch!F585,"")</f>
        <v/>
      </c>
      <c r="E587" s="57" t="str">
        <f>IF(Grundbuch!G585&lt;&gt;"",Grundbuch!G585,"")</f>
        <v/>
      </c>
      <c r="F587" s="58">
        <f>Grundbuch!H585</f>
        <v>0</v>
      </c>
      <c r="G587" s="58">
        <f>Grundbuch!I585</f>
        <v>0</v>
      </c>
      <c r="H587" s="58">
        <f>SUMIF($E$4:$E587,$E587,$F$4:$F587)</f>
        <v>0</v>
      </c>
      <c r="I587" s="58">
        <f>SUMIF($E$4:$E587,$E587,$G$4:$G587)</f>
        <v>0</v>
      </c>
      <c r="J587" s="58">
        <f t="shared" si="18"/>
        <v>0</v>
      </c>
      <c r="K587" s="58">
        <f t="shared" si="19"/>
        <v>0</v>
      </c>
      <c r="L587" s="57">
        <f>Grundbuch!J585</f>
        <v>0</v>
      </c>
    </row>
    <row r="588" spans="1:12" hidden="1" x14ac:dyDescent="0.2">
      <c r="A588" s="57" t="str">
        <f>IF(Grundbuch!C586&lt;&gt;"",Grundbuch!C586,"")</f>
        <v/>
      </c>
      <c r="B588" s="57" t="str">
        <f>IF(Grundbuch!D586&lt;&gt;"",Grundbuch!D586,"")</f>
        <v/>
      </c>
      <c r="C588" s="57" t="str">
        <f>IF(Grundbuch!E586&lt;&gt;"",Grundbuch!E586,"")</f>
        <v/>
      </c>
      <c r="D588" s="57" t="str">
        <f>IF(Grundbuch!F586&lt;&gt;"",Grundbuch!F586,"")</f>
        <v/>
      </c>
      <c r="E588" s="57" t="str">
        <f>IF(Grundbuch!G586&lt;&gt;"",Grundbuch!G586,"")</f>
        <v/>
      </c>
      <c r="F588" s="58">
        <f>Grundbuch!H586</f>
        <v>0</v>
      </c>
      <c r="G588" s="58">
        <f>Grundbuch!I586</f>
        <v>0</v>
      </c>
      <c r="H588" s="58">
        <f>SUMIF($E$4:$E588,$E588,$F$4:$F588)</f>
        <v>0</v>
      </c>
      <c r="I588" s="58">
        <f>SUMIF($E$4:$E588,$E588,$G$4:$G588)</f>
        <v>0</v>
      </c>
      <c r="J588" s="58">
        <f t="shared" si="18"/>
        <v>0</v>
      </c>
      <c r="K588" s="58">
        <f t="shared" si="19"/>
        <v>0</v>
      </c>
      <c r="L588" s="57">
        <f>Grundbuch!J586</f>
        <v>0</v>
      </c>
    </row>
    <row r="589" spans="1:12" hidden="1" x14ac:dyDescent="0.2">
      <c r="A589" s="57" t="str">
        <f>IF(Grundbuch!C587&lt;&gt;"",Grundbuch!C587,"")</f>
        <v/>
      </c>
      <c r="B589" s="57" t="str">
        <f>IF(Grundbuch!D587&lt;&gt;"",Grundbuch!D587,"")</f>
        <v/>
      </c>
      <c r="C589" s="57" t="str">
        <f>IF(Grundbuch!E587&lt;&gt;"",Grundbuch!E587,"")</f>
        <v/>
      </c>
      <c r="D589" s="57" t="str">
        <f>IF(Grundbuch!F587&lt;&gt;"",Grundbuch!F587,"")</f>
        <v/>
      </c>
      <c r="E589" s="57" t="str">
        <f>IF(Grundbuch!G587&lt;&gt;"",Grundbuch!G587,"")</f>
        <v/>
      </c>
      <c r="F589" s="58">
        <f>Grundbuch!H587</f>
        <v>0</v>
      </c>
      <c r="G589" s="58">
        <f>Grundbuch!I587</f>
        <v>0</v>
      </c>
      <c r="H589" s="58">
        <f>SUMIF($E$4:$E589,$E589,$F$4:$F589)</f>
        <v>0</v>
      </c>
      <c r="I589" s="58">
        <f>SUMIF($E$4:$E589,$E589,$G$4:$G589)</f>
        <v>0</v>
      </c>
      <c r="J589" s="58">
        <f t="shared" si="18"/>
        <v>0</v>
      </c>
      <c r="K589" s="58">
        <f t="shared" si="19"/>
        <v>0</v>
      </c>
      <c r="L589" s="57">
        <f>Grundbuch!J587</f>
        <v>0</v>
      </c>
    </row>
    <row r="590" spans="1:12" hidden="1" x14ac:dyDescent="0.2">
      <c r="A590" s="57" t="str">
        <f>IF(Grundbuch!C588&lt;&gt;"",Grundbuch!C588,"")</f>
        <v/>
      </c>
      <c r="B590" s="57" t="str">
        <f>IF(Grundbuch!D588&lt;&gt;"",Grundbuch!D588,"")</f>
        <v/>
      </c>
      <c r="C590" s="57" t="str">
        <f>IF(Grundbuch!E588&lt;&gt;"",Grundbuch!E588,"")</f>
        <v/>
      </c>
      <c r="D590" s="57" t="str">
        <f>IF(Grundbuch!F588&lt;&gt;"",Grundbuch!F588,"")</f>
        <v/>
      </c>
      <c r="E590" s="57" t="str">
        <f>IF(Grundbuch!G588&lt;&gt;"",Grundbuch!G588,"")</f>
        <v/>
      </c>
      <c r="F590" s="58">
        <f>Grundbuch!H588</f>
        <v>0</v>
      </c>
      <c r="G590" s="58">
        <f>Grundbuch!I588</f>
        <v>0</v>
      </c>
      <c r="H590" s="58">
        <f>SUMIF($E$4:$E590,$E590,$F$4:$F590)</f>
        <v>0</v>
      </c>
      <c r="I590" s="58">
        <f>SUMIF($E$4:$E590,$E590,$G$4:$G590)</f>
        <v>0</v>
      </c>
      <c r="J590" s="58">
        <f t="shared" si="18"/>
        <v>0</v>
      </c>
      <c r="K590" s="58">
        <f t="shared" si="19"/>
        <v>0</v>
      </c>
      <c r="L590" s="57">
        <f>Grundbuch!J588</f>
        <v>0</v>
      </c>
    </row>
    <row r="591" spans="1:12" hidden="1" x14ac:dyDescent="0.2">
      <c r="A591" s="57" t="str">
        <f>IF(Grundbuch!C589&lt;&gt;"",Grundbuch!C589,"")</f>
        <v/>
      </c>
      <c r="B591" s="57" t="str">
        <f>IF(Grundbuch!D589&lt;&gt;"",Grundbuch!D589,"")</f>
        <v/>
      </c>
      <c r="C591" s="57" t="str">
        <f>IF(Grundbuch!E589&lt;&gt;"",Grundbuch!E589,"")</f>
        <v/>
      </c>
      <c r="D591" s="57" t="str">
        <f>IF(Grundbuch!F589&lt;&gt;"",Grundbuch!F589,"")</f>
        <v/>
      </c>
      <c r="E591" s="57" t="str">
        <f>IF(Grundbuch!G589&lt;&gt;"",Grundbuch!G589,"")</f>
        <v/>
      </c>
      <c r="F591" s="58">
        <f>Grundbuch!H589</f>
        <v>0</v>
      </c>
      <c r="G591" s="58">
        <f>Grundbuch!I589</f>
        <v>0</v>
      </c>
      <c r="H591" s="58">
        <f>SUMIF($E$4:$E591,$E591,$F$4:$F591)</f>
        <v>0</v>
      </c>
      <c r="I591" s="58">
        <f>SUMIF($E$4:$E591,$E591,$G$4:$G591)</f>
        <v>0</v>
      </c>
      <c r="J591" s="58">
        <f t="shared" si="18"/>
        <v>0</v>
      </c>
      <c r="K591" s="58">
        <f t="shared" si="19"/>
        <v>0</v>
      </c>
      <c r="L591" s="57">
        <f>Grundbuch!J589</f>
        <v>0</v>
      </c>
    </row>
    <row r="592" spans="1:12" hidden="1" x14ac:dyDescent="0.2">
      <c r="A592" s="57" t="str">
        <f>IF(Grundbuch!C590&lt;&gt;"",Grundbuch!C590,"")</f>
        <v/>
      </c>
      <c r="B592" s="57" t="str">
        <f>IF(Grundbuch!D590&lt;&gt;"",Grundbuch!D590,"")</f>
        <v/>
      </c>
      <c r="C592" s="57" t="str">
        <f>IF(Grundbuch!E590&lt;&gt;"",Grundbuch!E590,"")</f>
        <v/>
      </c>
      <c r="D592" s="57" t="str">
        <f>IF(Grundbuch!F590&lt;&gt;"",Grundbuch!F590,"")</f>
        <v/>
      </c>
      <c r="E592" s="57" t="str">
        <f>IF(Grundbuch!G590&lt;&gt;"",Grundbuch!G590,"")</f>
        <v/>
      </c>
      <c r="F592" s="58">
        <f>Grundbuch!H590</f>
        <v>0</v>
      </c>
      <c r="G592" s="58">
        <f>Grundbuch!I590</f>
        <v>0</v>
      </c>
      <c r="H592" s="58">
        <f>SUMIF($E$4:$E592,$E592,$F$4:$F592)</f>
        <v>0</v>
      </c>
      <c r="I592" s="58">
        <f>SUMIF($E$4:$E592,$E592,$G$4:$G592)</f>
        <v>0</v>
      </c>
      <c r="J592" s="58">
        <f t="shared" si="18"/>
        <v>0</v>
      </c>
      <c r="K592" s="58">
        <f t="shared" si="19"/>
        <v>0</v>
      </c>
      <c r="L592" s="57">
        <f>Grundbuch!J590</f>
        <v>0</v>
      </c>
    </row>
    <row r="593" spans="1:12" hidden="1" x14ac:dyDescent="0.2">
      <c r="A593" s="57" t="str">
        <f>IF(Grundbuch!C591&lt;&gt;"",Grundbuch!C591,"")</f>
        <v/>
      </c>
      <c r="B593" s="57" t="str">
        <f>IF(Grundbuch!D591&lt;&gt;"",Grundbuch!D591,"")</f>
        <v/>
      </c>
      <c r="C593" s="57" t="str">
        <f>IF(Grundbuch!E591&lt;&gt;"",Grundbuch!E591,"")</f>
        <v/>
      </c>
      <c r="D593" s="57" t="str">
        <f>IF(Grundbuch!F591&lt;&gt;"",Grundbuch!F591,"")</f>
        <v/>
      </c>
      <c r="E593" s="57" t="str">
        <f>IF(Grundbuch!G591&lt;&gt;"",Grundbuch!G591,"")</f>
        <v/>
      </c>
      <c r="F593" s="58">
        <f>Grundbuch!H591</f>
        <v>0</v>
      </c>
      <c r="G593" s="58">
        <f>Grundbuch!I591</f>
        <v>0</v>
      </c>
      <c r="H593" s="58">
        <f>SUMIF($E$4:$E593,$E593,$F$4:$F593)</f>
        <v>0</v>
      </c>
      <c r="I593" s="58">
        <f>SUMIF($E$4:$E593,$E593,$G$4:$G593)</f>
        <v>0</v>
      </c>
      <c r="J593" s="58">
        <f t="shared" si="18"/>
        <v>0</v>
      </c>
      <c r="K593" s="58">
        <f t="shared" si="19"/>
        <v>0</v>
      </c>
      <c r="L593" s="57">
        <f>Grundbuch!J591</f>
        <v>0</v>
      </c>
    </row>
    <row r="594" spans="1:12" hidden="1" x14ac:dyDescent="0.2">
      <c r="A594" s="57" t="str">
        <f>IF(Grundbuch!C592&lt;&gt;"",Grundbuch!C592,"")</f>
        <v/>
      </c>
      <c r="B594" s="57" t="str">
        <f>IF(Grundbuch!D592&lt;&gt;"",Grundbuch!D592,"")</f>
        <v/>
      </c>
      <c r="C594" s="57" t="str">
        <f>IF(Grundbuch!E592&lt;&gt;"",Grundbuch!E592,"")</f>
        <v/>
      </c>
      <c r="D594" s="57" t="str">
        <f>IF(Grundbuch!F592&lt;&gt;"",Grundbuch!F592,"")</f>
        <v/>
      </c>
      <c r="E594" s="57" t="str">
        <f>IF(Grundbuch!G592&lt;&gt;"",Grundbuch!G592,"")</f>
        <v/>
      </c>
      <c r="F594" s="58">
        <f>Grundbuch!H592</f>
        <v>0</v>
      </c>
      <c r="G594" s="58">
        <f>Grundbuch!I592</f>
        <v>0</v>
      </c>
      <c r="H594" s="58">
        <f>SUMIF($E$4:$E594,$E594,$F$4:$F594)</f>
        <v>0</v>
      </c>
      <c r="I594" s="58">
        <f>SUMIF($E$4:$E594,$E594,$G$4:$G594)</f>
        <v>0</v>
      </c>
      <c r="J594" s="58">
        <f t="shared" si="18"/>
        <v>0</v>
      </c>
      <c r="K594" s="58">
        <f t="shared" si="19"/>
        <v>0</v>
      </c>
      <c r="L594" s="57">
        <f>Grundbuch!J592</f>
        <v>0</v>
      </c>
    </row>
    <row r="595" spans="1:12" hidden="1" x14ac:dyDescent="0.2">
      <c r="A595" s="57" t="str">
        <f>IF(Grundbuch!C593&lt;&gt;"",Grundbuch!C593,"")</f>
        <v/>
      </c>
      <c r="B595" s="57" t="str">
        <f>IF(Grundbuch!D593&lt;&gt;"",Grundbuch!D593,"")</f>
        <v/>
      </c>
      <c r="C595" s="57" t="str">
        <f>IF(Grundbuch!E593&lt;&gt;"",Grundbuch!E593,"")</f>
        <v/>
      </c>
      <c r="D595" s="57" t="str">
        <f>IF(Grundbuch!F593&lt;&gt;"",Grundbuch!F593,"")</f>
        <v/>
      </c>
      <c r="E595" s="57" t="str">
        <f>IF(Grundbuch!G593&lt;&gt;"",Grundbuch!G593,"")</f>
        <v/>
      </c>
      <c r="F595" s="58">
        <f>Grundbuch!H593</f>
        <v>0</v>
      </c>
      <c r="G595" s="58">
        <f>Grundbuch!I593</f>
        <v>0</v>
      </c>
      <c r="H595" s="58">
        <f>SUMIF($E$4:$E595,$E595,$F$4:$F595)</f>
        <v>0</v>
      </c>
      <c r="I595" s="58">
        <f>SUMIF($E$4:$E595,$E595,$G$4:$G595)</f>
        <v>0</v>
      </c>
      <c r="J595" s="58">
        <f t="shared" si="18"/>
        <v>0</v>
      </c>
      <c r="K595" s="58">
        <f t="shared" si="19"/>
        <v>0</v>
      </c>
      <c r="L595" s="57">
        <f>Grundbuch!J593</f>
        <v>0</v>
      </c>
    </row>
    <row r="596" spans="1:12" hidden="1" x14ac:dyDescent="0.2">
      <c r="A596" s="57" t="str">
        <f>IF(Grundbuch!C594&lt;&gt;"",Grundbuch!C594,"")</f>
        <v/>
      </c>
      <c r="B596" s="57" t="str">
        <f>IF(Grundbuch!D594&lt;&gt;"",Grundbuch!D594,"")</f>
        <v/>
      </c>
      <c r="C596" s="57" t="str">
        <f>IF(Grundbuch!E594&lt;&gt;"",Grundbuch!E594,"")</f>
        <v/>
      </c>
      <c r="D596" s="57" t="str">
        <f>IF(Grundbuch!F594&lt;&gt;"",Grundbuch!F594,"")</f>
        <v/>
      </c>
      <c r="E596" s="57" t="str">
        <f>IF(Grundbuch!G594&lt;&gt;"",Grundbuch!G594,"")</f>
        <v/>
      </c>
      <c r="F596" s="58">
        <f>Grundbuch!H594</f>
        <v>0</v>
      </c>
      <c r="G596" s="58">
        <f>Grundbuch!I594</f>
        <v>0</v>
      </c>
      <c r="H596" s="58">
        <f>SUMIF($E$4:$E596,$E596,$F$4:$F596)</f>
        <v>0</v>
      </c>
      <c r="I596" s="58">
        <f>SUMIF($E$4:$E596,$E596,$G$4:$G596)</f>
        <v>0</v>
      </c>
      <c r="J596" s="58">
        <f t="shared" si="18"/>
        <v>0</v>
      </c>
      <c r="K596" s="58">
        <f t="shared" si="19"/>
        <v>0</v>
      </c>
      <c r="L596" s="57">
        <f>Grundbuch!J594</f>
        <v>0</v>
      </c>
    </row>
    <row r="597" spans="1:12" hidden="1" x14ac:dyDescent="0.2">
      <c r="A597" s="57" t="str">
        <f>IF(Grundbuch!C595&lt;&gt;"",Grundbuch!C595,"")</f>
        <v/>
      </c>
      <c r="B597" s="57" t="str">
        <f>IF(Grundbuch!D595&lt;&gt;"",Grundbuch!D595,"")</f>
        <v/>
      </c>
      <c r="C597" s="57" t="str">
        <f>IF(Grundbuch!E595&lt;&gt;"",Grundbuch!E595,"")</f>
        <v/>
      </c>
      <c r="D597" s="57" t="str">
        <f>IF(Grundbuch!F595&lt;&gt;"",Grundbuch!F595,"")</f>
        <v/>
      </c>
      <c r="E597" s="57" t="str">
        <f>IF(Grundbuch!G595&lt;&gt;"",Grundbuch!G595,"")</f>
        <v/>
      </c>
      <c r="F597" s="58">
        <f>Grundbuch!H595</f>
        <v>0</v>
      </c>
      <c r="G597" s="58">
        <f>Grundbuch!I595</f>
        <v>0</v>
      </c>
      <c r="H597" s="58">
        <f>SUMIF($E$4:$E597,$E597,$F$4:$F597)</f>
        <v>0</v>
      </c>
      <c r="I597" s="58">
        <f>SUMIF($E$4:$E597,$E597,$G$4:$G597)</f>
        <v>0</v>
      </c>
      <c r="J597" s="58">
        <f t="shared" si="18"/>
        <v>0</v>
      </c>
      <c r="K597" s="58">
        <f t="shared" si="19"/>
        <v>0</v>
      </c>
      <c r="L597" s="57">
        <f>Grundbuch!J595</f>
        <v>0</v>
      </c>
    </row>
    <row r="598" spans="1:12" hidden="1" x14ac:dyDescent="0.2">
      <c r="A598" s="57" t="str">
        <f>IF(Grundbuch!C596&lt;&gt;"",Grundbuch!C596,"")</f>
        <v/>
      </c>
      <c r="B598" s="57" t="str">
        <f>IF(Grundbuch!D596&lt;&gt;"",Grundbuch!D596,"")</f>
        <v/>
      </c>
      <c r="C598" s="57" t="str">
        <f>IF(Grundbuch!E596&lt;&gt;"",Grundbuch!E596,"")</f>
        <v/>
      </c>
      <c r="D598" s="57" t="str">
        <f>IF(Grundbuch!F596&lt;&gt;"",Grundbuch!F596,"")</f>
        <v/>
      </c>
      <c r="E598" s="57" t="str">
        <f>IF(Grundbuch!G596&lt;&gt;"",Grundbuch!G596,"")</f>
        <v/>
      </c>
      <c r="F598" s="58">
        <f>Grundbuch!H596</f>
        <v>0</v>
      </c>
      <c r="G598" s="58">
        <f>Grundbuch!I596</f>
        <v>0</v>
      </c>
      <c r="H598" s="58">
        <f>SUMIF($E$4:$E598,$E598,$F$4:$F598)</f>
        <v>0</v>
      </c>
      <c r="I598" s="58">
        <f>SUMIF($E$4:$E598,$E598,$G$4:$G598)</f>
        <v>0</v>
      </c>
      <c r="J598" s="58">
        <f t="shared" si="18"/>
        <v>0</v>
      </c>
      <c r="K598" s="58">
        <f t="shared" si="19"/>
        <v>0</v>
      </c>
      <c r="L598" s="57">
        <f>Grundbuch!J596</f>
        <v>0</v>
      </c>
    </row>
    <row r="599" spans="1:12" hidden="1" x14ac:dyDescent="0.2">
      <c r="A599" s="57" t="str">
        <f>IF(Grundbuch!C597&lt;&gt;"",Grundbuch!C597,"")</f>
        <v/>
      </c>
      <c r="B599" s="57" t="str">
        <f>IF(Grundbuch!D597&lt;&gt;"",Grundbuch!D597,"")</f>
        <v/>
      </c>
      <c r="C599" s="57" t="str">
        <f>IF(Grundbuch!E597&lt;&gt;"",Grundbuch!E597,"")</f>
        <v/>
      </c>
      <c r="D599" s="57" t="str">
        <f>IF(Grundbuch!F597&lt;&gt;"",Grundbuch!F597,"")</f>
        <v/>
      </c>
      <c r="E599" s="57" t="str">
        <f>IF(Grundbuch!G597&lt;&gt;"",Grundbuch!G597,"")</f>
        <v/>
      </c>
      <c r="F599" s="58">
        <f>Grundbuch!H597</f>
        <v>0</v>
      </c>
      <c r="G599" s="58">
        <f>Grundbuch!I597</f>
        <v>0</v>
      </c>
      <c r="H599" s="58">
        <f>SUMIF($E$4:$E599,$E599,$F$4:$F599)</f>
        <v>0</v>
      </c>
      <c r="I599" s="58">
        <f>SUMIF($E$4:$E599,$E599,$G$4:$G599)</f>
        <v>0</v>
      </c>
      <c r="J599" s="58">
        <f t="shared" si="18"/>
        <v>0</v>
      </c>
      <c r="K599" s="58">
        <f t="shared" si="19"/>
        <v>0</v>
      </c>
      <c r="L599" s="57">
        <f>Grundbuch!J597</f>
        <v>0</v>
      </c>
    </row>
    <row r="600" spans="1:12" hidden="1" x14ac:dyDescent="0.2">
      <c r="A600" s="57" t="str">
        <f>IF(Grundbuch!C598&lt;&gt;"",Grundbuch!C598,"")</f>
        <v/>
      </c>
      <c r="B600" s="57" t="str">
        <f>IF(Grundbuch!D598&lt;&gt;"",Grundbuch!D598,"")</f>
        <v/>
      </c>
      <c r="C600" s="57" t="str">
        <f>IF(Grundbuch!E598&lt;&gt;"",Grundbuch!E598,"")</f>
        <v/>
      </c>
      <c r="D600" s="57" t="str">
        <f>IF(Grundbuch!F598&lt;&gt;"",Grundbuch!F598,"")</f>
        <v/>
      </c>
      <c r="E600" s="57" t="str">
        <f>IF(Grundbuch!G598&lt;&gt;"",Grundbuch!G598,"")</f>
        <v/>
      </c>
      <c r="F600" s="58">
        <f>Grundbuch!H598</f>
        <v>0</v>
      </c>
      <c r="G600" s="58">
        <f>Grundbuch!I598</f>
        <v>0</v>
      </c>
      <c r="H600" s="58">
        <f>SUMIF($E$4:$E600,$E600,$F$4:$F600)</f>
        <v>0</v>
      </c>
      <c r="I600" s="58">
        <f>SUMIF($E$4:$E600,$E600,$G$4:$G600)</f>
        <v>0</v>
      </c>
      <c r="J600" s="58">
        <f t="shared" si="18"/>
        <v>0</v>
      </c>
      <c r="K600" s="58">
        <f t="shared" si="19"/>
        <v>0</v>
      </c>
      <c r="L600" s="57">
        <f>Grundbuch!J598</f>
        <v>0</v>
      </c>
    </row>
    <row r="601" spans="1:12" hidden="1" x14ac:dyDescent="0.2">
      <c r="A601" s="57" t="str">
        <f>IF(Grundbuch!C599&lt;&gt;"",Grundbuch!C599,"")</f>
        <v/>
      </c>
      <c r="B601" s="57" t="str">
        <f>IF(Grundbuch!D599&lt;&gt;"",Grundbuch!D599,"")</f>
        <v/>
      </c>
      <c r="C601" s="57" t="str">
        <f>IF(Grundbuch!E599&lt;&gt;"",Grundbuch!E599,"")</f>
        <v/>
      </c>
      <c r="D601" s="57" t="str">
        <f>IF(Grundbuch!F599&lt;&gt;"",Grundbuch!F599,"")</f>
        <v/>
      </c>
      <c r="E601" s="57" t="str">
        <f>IF(Grundbuch!G599&lt;&gt;"",Grundbuch!G599,"")</f>
        <v/>
      </c>
      <c r="F601" s="58">
        <f>Grundbuch!H599</f>
        <v>0</v>
      </c>
      <c r="G601" s="58">
        <f>Grundbuch!I599</f>
        <v>0</v>
      </c>
      <c r="H601" s="58">
        <f>SUMIF($E$4:$E601,$E601,$F$4:$F601)</f>
        <v>0</v>
      </c>
      <c r="I601" s="58">
        <f>SUMIF($E$4:$E601,$E601,$G$4:$G601)</f>
        <v>0</v>
      </c>
      <c r="J601" s="58">
        <f t="shared" si="18"/>
        <v>0</v>
      </c>
      <c r="K601" s="58">
        <f t="shared" si="19"/>
        <v>0</v>
      </c>
      <c r="L601" s="57">
        <f>Grundbuch!J599</f>
        <v>0</v>
      </c>
    </row>
    <row r="602" spans="1:12" hidden="1" x14ac:dyDescent="0.2">
      <c r="A602" s="57" t="str">
        <f>IF(Grundbuch!C600&lt;&gt;"",Grundbuch!C600,"")</f>
        <v/>
      </c>
      <c r="B602" s="57" t="str">
        <f>IF(Grundbuch!D600&lt;&gt;"",Grundbuch!D600,"")</f>
        <v/>
      </c>
      <c r="C602" s="57" t="str">
        <f>IF(Grundbuch!E600&lt;&gt;"",Grundbuch!E600,"")</f>
        <v/>
      </c>
      <c r="D602" s="57" t="str">
        <f>IF(Grundbuch!F600&lt;&gt;"",Grundbuch!F600,"")</f>
        <v/>
      </c>
      <c r="E602" s="57" t="str">
        <f>IF(Grundbuch!G600&lt;&gt;"",Grundbuch!G600,"")</f>
        <v/>
      </c>
      <c r="F602" s="58">
        <f>Grundbuch!H600</f>
        <v>0</v>
      </c>
      <c r="G602" s="58">
        <f>Grundbuch!I600</f>
        <v>0</v>
      </c>
      <c r="H602" s="58">
        <f>SUMIF($E$4:$E602,$E602,$F$4:$F602)</f>
        <v>0</v>
      </c>
      <c r="I602" s="58">
        <f>SUMIF($E$4:$E602,$E602,$G$4:$G602)</f>
        <v>0</v>
      </c>
      <c r="J602" s="58">
        <f t="shared" si="18"/>
        <v>0</v>
      </c>
      <c r="K602" s="58">
        <f t="shared" si="19"/>
        <v>0</v>
      </c>
      <c r="L602" s="57">
        <f>Grundbuch!J600</f>
        <v>0</v>
      </c>
    </row>
    <row r="603" spans="1:12" hidden="1" x14ac:dyDescent="0.2">
      <c r="A603" s="57" t="str">
        <f>IF(Grundbuch!C601&lt;&gt;"",Grundbuch!C601,"")</f>
        <v/>
      </c>
      <c r="B603" s="57" t="str">
        <f>IF(Grundbuch!D601&lt;&gt;"",Grundbuch!D601,"")</f>
        <v/>
      </c>
      <c r="C603" s="57" t="str">
        <f>IF(Grundbuch!E601&lt;&gt;"",Grundbuch!E601,"")</f>
        <v/>
      </c>
      <c r="D603" s="57" t="str">
        <f>IF(Grundbuch!F601&lt;&gt;"",Grundbuch!F601,"")</f>
        <v/>
      </c>
      <c r="E603" s="57" t="str">
        <f>IF(Grundbuch!G601&lt;&gt;"",Grundbuch!G601,"")</f>
        <v/>
      </c>
      <c r="F603" s="58">
        <f>Grundbuch!H601</f>
        <v>0</v>
      </c>
      <c r="G603" s="58">
        <f>Grundbuch!I601</f>
        <v>0</v>
      </c>
      <c r="H603" s="58">
        <f>SUMIF($E$4:$E603,$E603,$F$4:$F603)</f>
        <v>0</v>
      </c>
      <c r="I603" s="58">
        <f>SUMIF($E$4:$E603,$E603,$G$4:$G603)</f>
        <v>0</v>
      </c>
      <c r="J603" s="58">
        <f t="shared" si="18"/>
        <v>0</v>
      </c>
      <c r="K603" s="58">
        <f t="shared" si="19"/>
        <v>0</v>
      </c>
      <c r="L603" s="57">
        <f>Grundbuch!J601</f>
        <v>0</v>
      </c>
    </row>
    <row r="604" spans="1:12" hidden="1" x14ac:dyDescent="0.2">
      <c r="A604" s="57" t="str">
        <f>IF(Grundbuch!C602&lt;&gt;"",Grundbuch!C602,"")</f>
        <v/>
      </c>
      <c r="B604" s="57" t="str">
        <f>IF(Grundbuch!D602&lt;&gt;"",Grundbuch!D602,"")</f>
        <v/>
      </c>
      <c r="C604" s="57" t="str">
        <f>IF(Grundbuch!E602&lt;&gt;"",Grundbuch!E602,"")</f>
        <v/>
      </c>
      <c r="D604" s="57" t="str">
        <f>IF(Grundbuch!F602&lt;&gt;"",Grundbuch!F602,"")</f>
        <v/>
      </c>
      <c r="E604" s="57" t="str">
        <f>IF(Grundbuch!G602&lt;&gt;"",Grundbuch!G602,"")</f>
        <v/>
      </c>
      <c r="F604" s="58">
        <f>Grundbuch!H602</f>
        <v>0</v>
      </c>
      <c r="G604" s="58">
        <f>Grundbuch!I602</f>
        <v>0</v>
      </c>
      <c r="H604" s="58">
        <f>SUMIF($E$4:$E604,$E604,$F$4:$F604)</f>
        <v>0</v>
      </c>
      <c r="I604" s="58">
        <f>SUMIF($E$4:$E604,$E604,$G$4:$G604)</f>
        <v>0</v>
      </c>
      <c r="J604" s="58">
        <f t="shared" si="18"/>
        <v>0</v>
      </c>
      <c r="K604" s="58">
        <f t="shared" si="19"/>
        <v>0</v>
      </c>
      <c r="L604" s="57">
        <f>Grundbuch!J602</f>
        <v>0</v>
      </c>
    </row>
    <row r="605" spans="1:12" hidden="1" x14ac:dyDescent="0.2">
      <c r="A605" s="57" t="str">
        <f>IF(Grundbuch!C603&lt;&gt;"",Grundbuch!C603,"")</f>
        <v/>
      </c>
      <c r="B605" s="57" t="str">
        <f>IF(Grundbuch!D603&lt;&gt;"",Grundbuch!D603,"")</f>
        <v/>
      </c>
      <c r="C605" s="57" t="str">
        <f>IF(Grundbuch!E603&lt;&gt;"",Grundbuch!E603,"")</f>
        <v/>
      </c>
      <c r="D605" s="57" t="str">
        <f>IF(Grundbuch!F603&lt;&gt;"",Grundbuch!F603,"")</f>
        <v/>
      </c>
      <c r="E605" s="57" t="str">
        <f>IF(Grundbuch!G603&lt;&gt;"",Grundbuch!G603,"")</f>
        <v/>
      </c>
      <c r="F605" s="58">
        <f>Grundbuch!H603</f>
        <v>0</v>
      </c>
      <c r="G605" s="58">
        <f>Grundbuch!I603</f>
        <v>0</v>
      </c>
      <c r="H605" s="58">
        <f>SUMIF($E$4:$E605,$E605,$F$4:$F605)</f>
        <v>0</v>
      </c>
      <c r="I605" s="58">
        <f>SUMIF($E$4:$E605,$E605,$G$4:$G605)</f>
        <v>0</v>
      </c>
      <c r="J605" s="58">
        <f t="shared" si="18"/>
        <v>0</v>
      </c>
      <c r="K605" s="58">
        <f t="shared" si="19"/>
        <v>0</v>
      </c>
      <c r="L605" s="57">
        <f>Grundbuch!J603</f>
        <v>0</v>
      </c>
    </row>
    <row r="606" spans="1:12" hidden="1" x14ac:dyDescent="0.2">
      <c r="A606" s="57" t="str">
        <f>IF(Grundbuch!C604&lt;&gt;"",Grundbuch!C604,"")</f>
        <v/>
      </c>
      <c r="B606" s="57" t="str">
        <f>IF(Grundbuch!D604&lt;&gt;"",Grundbuch!D604,"")</f>
        <v/>
      </c>
      <c r="C606" s="57" t="str">
        <f>IF(Grundbuch!E604&lt;&gt;"",Grundbuch!E604,"")</f>
        <v/>
      </c>
      <c r="D606" s="57" t="str">
        <f>IF(Grundbuch!F604&lt;&gt;"",Grundbuch!F604,"")</f>
        <v/>
      </c>
      <c r="E606" s="57" t="str">
        <f>IF(Grundbuch!G604&lt;&gt;"",Grundbuch!G604,"")</f>
        <v/>
      </c>
      <c r="F606" s="58">
        <f>Grundbuch!H604</f>
        <v>0</v>
      </c>
      <c r="G606" s="58">
        <f>Grundbuch!I604</f>
        <v>0</v>
      </c>
      <c r="H606" s="58">
        <f>SUMIF($E$4:$E606,$E606,$F$4:$F606)</f>
        <v>0</v>
      </c>
      <c r="I606" s="58">
        <f>SUMIF($E$4:$E606,$E606,$G$4:$G606)</f>
        <v>0</v>
      </c>
      <c r="J606" s="58">
        <f t="shared" si="18"/>
        <v>0</v>
      </c>
      <c r="K606" s="58">
        <f t="shared" si="19"/>
        <v>0</v>
      </c>
      <c r="L606" s="57">
        <f>Grundbuch!J604</f>
        <v>0</v>
      </c>
    </row>
    <row r="607" spans="1:12" hidden="1" x14ac:dyDescent="0.2">
      <c r="A607" s="57" t="str">
        <f>IF(Grundbuch!C605&lt;&gt;"",Grundbuch!C605,"")</f>
        <v/>
      </c>
      <c r="B607" s="57" t="str">
        <f>IF(Grundbuch!D605&lt;&gt;"",Grundbuch!D605,"")</f>
        <v/>
      </c>
      <c r="C607" s="57" t="str">
        <f>IF(Grundbuch!E605&lt;&gt;"",Grundbuch!E605,"")</f>
        <v/>
      </c>
      <c r="D607" s="57" t="str">
        <f>IF(Grundbuch!F605&lt;&gt;"",Grundbuch!F605,"")</f>
        <v/>
      </c>
      <c r="E607" s="57" t="str">
        <f>IF(Grundbuch!G605&lt;&gt;"",Grundbuch!G605,"")</f>
        <v/>
      </c>
      <c r="F607" s="58">
        <f>Grundbuch!H605</f>
        <v>0</v>
      </c>
      <c r="G607" s="58">
        <f>Grundbuch!I605</f>
        <v>0</v>
      </c>
      <c r="H607" s="58">
        <f>SUMIF($E$4:$E607,$E607,$F$4:$F607)</f>
        <v>0</v>
      </c>
      <c r="I607" s="58">
        <f>SUMIF($E$4:$E607,$E607,$G$4:$G607)</f>
        <v>0</v>
      </c>
      <c r="J607" s="58">
        <f t="shared" si="18"/>
        <v>0</v>
      </c>
      <c r="K607" s="58">
        <f t="shared" si="19"/>
        <v>0</v>
      </c>
      <c r="L607" s="57">
        <f>Grundbuch!J605</f>
        <v>0</v>
      </c>
    </row>
    <row r="608" spans="1:12" hidden="1" x14ac:dyDescent="0.2">
      <c r="A608" s="57" t="str">
        <f>IF(Grundbuch!C606&lt;&gt;"",Grundbuch!C606,"")</f>
        <v/>
      </c>
      <c r="B608" s="57" t="str">
        <f>IF(Grundbuch!D606&lt;&gt;"",Grundbuch!D606,"")</f>
        <v/>
      </c>
      <c r="C608" s="57" t="str">
        <f>IF(Grundbuch!E606&lt;&gt;"",Grundbuch!E606,"")</f>
        <v/>
      </c>
      <c r="D608" s="57" t="str">
        <f>IF(Grundbuch!F606&lt;&gt;"",Grundbuch!F606,"")</f>
        <v/>
      </c>
      <c r="E608" s="57" t="str">
        <f>IF(Grundbuch!G606&lt;&gt;"",Grundbuch!G606,"")</f>
        <v/>
      </c>
      <c r="F608" s="58">
        <f>Grundbuch!H606</f>
        <v>0</v>
      </c>
      <c r="G608" s="58">
        <f>Grundbuch!I606</f>
        <v>0</v>
      </c>
      <c r="H608" s="58">
        <f>SUMIF($E$4:$E608,$E608,$F$4:$F608)</f>
        <v>0</v>
      </c>
      <c r="I608" s="58">
        <f>SUMIF($E$4:$E608,$E608,$G$4:$G608)</f>
        <v>0</v>
      </c>
      <c r="J608" s="58">
        <f t="shared" si="18"/>
        <v>0</v>
      </c>
      <c r="K608" s="58">
        <f t="shared" si="19"/>
        <v>0</v>
      </c>
      <c r="L608" s="57">
        <f>Grundbuch!J606</f>
        <v>0</v>
      </c>
    </row>
    <row r="609" spans="1:12" hidden="1" x14ac:dyDescent="0.2">
      <c r="A609" s="57" t="str">
        <f>IF(Grundbuch!C607&lt;&gt;"",Grundbuch!C607,"")</f>
        <v/>
      </c>
      <c r="B609" s="57" t="str">
        <f>IF(Grundbuch!D607&lt;&gt;"",Grundbuch!D607,"")</f>
        <v/>
      </c>
      <c r="C609" s="57" t="str">
        <f>IF(Grundbuch!E607&lt;&gt;"",Grundbuch!E607,"")</f>
        <v/>
      </c>
      <c r="D609" s="57" t="str">
        <f>IF(Grundbuch!F607&lt;&gt;"",Grundbuch!F607,"")</f>
        <v/>
      </c>
      <c r="E609" s="57" t="str">
        <f>IF(Grundbuch!G607&lt;&gt;"",Grundbuch!G607,"")</f>
        <v/>
      </c>
      <c r="F609" s="58">
        <f>Grundbuch!H607</f>
        <v>0</v>
      </c>
      <c r="G609" s="58">
        <f>Grundbuch!I607</f>
        <v>0</v>
      </c>
      <c r="H609" s="58">
        <f>SUMIF($E$4:$E609,$E609,$F$4:$F609)</f>
        <v>0</v>
      </c>
      <c r="I609" s="58">
        <f>SUMIF($E$4:$E609,$E609,$G$4:$G609)</f>
        <v>0</v>
      </c>
      <c r="J609" s="58">
        <f t="shared" si="18"/>
        <v>0</v>
      </c>
      <c r="K609" s="58">
        <f t="shared" si="19"/>
        <v>0</v>
      </c>
      <c r="L609" s="57">
        <f>Grundbuch!J607</f>
        <v>0</v>
      </c>
    </row>
    <row r="610" spans="1:12" hidden="1" x14ac:dyDescent="0.2">
      <c r="A610" s="57" t="str">
        <f>IF(Grundbuch!C608&lt;&gt;"",Grundbuch!C608,"")</f>
        <v/>
      </c>
      <c r="B610" s="57" t="str">
        <f>IF(Grundbuch!D608&lt;&gt;"",Grundbuch!D608,"")</f>
        <v/>
      </c>
      <c r="C610" s="57" t="str">
        <f>IF(Grundbuch!E608&lt;&gt;"",Grundbuch!E608,"")</f>
        <v/>
      </c>
      <c r="D610" s="57" t="str">
        <f>IF(Grundbuch!F608&lt;&gt;"",Grundbuch!F608,"")</f>
        <v/>
      </c>
      <c r="E610" s="57" t="str">
        <f>IF(Grundbuch!G608&lt;&gt;"",Grundbuch!G608,"")</f>
        <v/>
      </c>
      <c r="F610" s="58">
        <f>Grundbuch!H608</f>
        <v>0</v>
      </c>
      <c r="G610" s="58">
        <f>Grundbuch!I608</f>
        <v>0</v>
      </c>
      <c r="H610" s="58">
        <f>SUMIF($E$4:$E610,$E610,$F$4:$F610)</f>
        <v>0</v>
      </c>
      <c r="I610" s="58">
        <f>SUMIF($E$4:$E610,$E610,$G$4:$G610)</f>
        <v>0</v>
      </c>
      <c r="J610" s="58">
        <f t="shared" si="18"/>
        <v>0</v>
      </c>
      <c r="K610" s="58">
        <f t="shared" si="19"/>
        <v>0</v>
      </c>
      <c r="L610" s="57">
        <f>Grundbuch!J608</f>
        <v>0</v>
      </c>
    </row>
    <row r="611" spans="1:12" hidden="1" x14ac:dyDescent="0.2">
      <c r="A611" s="57" t="str">
        <f>IF(Grundbuch!C609&lt;&gt;"",Grundbuch!C609,"")</f>
        <v/>
      </c>
      <c r="B611" s="57" t="str">
        <f>IF(Grundbuch!D609&lt;&gt;"",Grundbuch!D609,"")</f>
        <v/>
      </c>
      <c r="C611" s="57" t="str">
        <f>IF(Grundbuch!E609&lt;&gt;"",Grundbuch!E609,"")</f>
        <v/>
      </c>
      <c r="D611" s="57" t="str">
        <f>IF(Grundbuch!F609&lt;&gt;"",Grundbuch!F609,"")</f>
        <v/>
      </c>
      <c r="E611" s="57" t="str">
        <f>IF(Grundbuch!G609&lt;&gt;"",Grundbuch!G609,"")</f>
        <v/>
      </c>
      <c r="F611" s="58">
        <f>Grundbuch!H609</f>
        <v>0</v>
      </c>
      <c r="G611" s="58">
        <f>Grundbuch!I609</f>
        <v>0</v>
      </c>
      <c r="H611" s="58">
        <f>SUMIF($E$4:$E611,$E611,$F$4:$F611)</f>
        <v>0</v>
      </c>
      <c r="I611" s="58">
        <f>SUMIF($E$4:$E611,$E611,$G$4:$G611)</f>
        <v>0</v>
      </c>
      <c r="J611" s="58">
        <f t="shared" si="18"/>
        <v>0</v>
      </c>
      <c r="K611" s="58">
        <f t="shared" si="19"/>
        <v>0</v>
      </c>
      <c r="L611" s="57">
        <f>Grundbuch!J609</f>
        <v>0</v>
      </c>
    </row>
    <row r="612" spans="1:12" hidden="1" x14ac:dyDescent="0.2">
      <c r="A612" s="57" t="str">
        <f>IF(Grundbuch!C610&lt;&gt;"",Grundbuch!C610,"")</f>
        <v/>
      </c>
      <c r="B612" s="57" t="str">
        <f>IF(Grundbuch!D610&lt;&gt;"",Grundbuch!D610,"")</f>
        <v/>
      </c>
      <c r="C612" s="57" t="str">
        <f>IF(Grundbuch!E610&lt;&gt;"",Grundbuch!E610,"")</f>
        <v/>
      </c>
      <c r="D612" s="57" t="str">
        <f>IF(Grundbuch!F610&lt;&gt;"",Grundbuch!F610,"")</f>
        <v/>
      </c>
      <c r="E612" s="57" t="str">
        <f>IF(Grundbuch!G610&lt;&gt;"",Grundbuch!G610,"")</f>
        <v/>
      </c>
      <c r="F612" s="58">
        <f>Grundbuch!H610</f>
        <v>0</v>
      </c>
      <c r="G612" s="58">
        <f>Grundbuch!I610</f>
        <v>0</v>
      </c>
      <c r="H612" s="58">
        <f>SUMIF($E$4:$E612,$E612,$F$4:$F612)</f>
        <v>0</v>
      </c>
      <c r="I612" s="58">
        <f>SUMIF($E$4:$E612,$E612,$G$4:$G612)</f>
        <v>0</v>
      </c>
      <c r="J612" s="58">
        <f t="shared" si="18"/>
        <v>0</v>
      </c>
      <c r="K612" s="58">
        <f t="shared" si="19"/>
        <v>0</v>
      </c>
      <c r="L612" s="57">
        <f>Grundbuch!J610</f>
        <v>0</v>
      </c>
    </row>
    <row r="613" spans="1:12" hidden="1" x14ac:dyDescent="0.2">
      <c r="A613" s="57" t="str">
        <f>IF(Grundbuch!C611&lt;&gt;"",Grundbuch!C611,"")</f>
        <v/>
      </c>
      <c r="B613" s="57" t="str">
        <f>IF(Grundbuch!D611&lt;&gt;"",Grundbuch!D611,"")</f>
        <v/>
      </c>
      <c r="C613" s="57" t="str">
        <f>IF(Grundbuch!E611&lt;&gt;"",Grundbuch!E611,"")</f>
        <v/>
      </c>
      <c r="D613" s="57" t="str">
        <f>IF(Grundbuch!F611&lt;&gt;"",Grundbuch!F611,"")</f>
        <v/>
      </c>
      <c r="E613" s="57" t="str">
        <f>IF(Grundbuch!G611&lt;&gt;"",Grundbuch!G611,"")</f>
        <v/>
      </c>
      <c r="F613" s="58">
        <f>Grundbuch!H611</f>
        <v>0</v>
      </c>
      <c r="G613" s="58">
        <f>Grundbuch!I611</f>
        <v>0</v>
      </c>
      <c r="H613" s="58">
        <f>SUMIF($E$4:$E613,$E613,$F$4:$F613)</f>
        <v>0</v>
      </c>
      <c r="I613" s="58">
        <f>SUMIF($E$4:$E613,$E613,$G$4:$G613)</f>
        <v>0</v>
      </c>
      <c r="J613" s="58">
        <f t="shared" si="18"/>
        <v>0</v>
      </c>
      <c r="K613" s="58">
        <f t="shared" si="19"/>
        <v>0</v>
      </c>
      <c r="L613" s="57">
        <f>Grundbuch!J611</f>
        <v>0</v>
      </c>
    </row>
    <row r="614" spans="1:12" hidden="1" x14ac:dyDescent="0.2">
      <c r="A614" s="57" t="str">
        <f>IF(Grundbuch!C612&lt;&gt;"",Grundbuch!C612,"")</f>
        <v/>
      </c>
      <c r="B614" s="57" t="str">
        <f>IF(Grundbuch!D612&lt;&gt;"",Grundbuch!D612,"")</f>
        <v/>
      </c>
      <c r="C614" s="57" t="str">
        <f>IF(Grundbuch!E612&lt;&gt;"",Grundbuch!E612,"")</f>
        <v/>
      </c>
      <c r="D614" s="57" t="str">
        <f>IF(Grundbuch!F612&lt;&gt;"",Grundbuch!F612,"")</f>
        <v/>
      </c>
      <c r="E614" s="57" t="str">
        <f>IF(Grundbuch!G612&lt;&gt;"",Grundbuch!G612,"")</f>
        <v/>
      </c>
      <c r="F614" s="58">
        <f>Grundbuch!H612</f>
        <v>0</v>
      </c>
      <c r="G614" s="58">
        <f>Grundbuch!I612</f>
        <v>0</v>
      </c>
      <c r="H614" s="58">
        <f>SUMIF($E$4:$E614,$E614,$F$4:$F614)</f>
        <v>0</v>
      </c>
      <c r="I614" s="58">
        <f>SUMIF($E$4:$E614,$E614,$G$4:$G614)</f>
        <v>0</v>
      </c>
      <c r="J614" s="58">
        <f t="shared" si="18"/>
        <v>0</v>
      </c>
      <c r="K614" s="58">
        <f t="shared" si="19"/>
        <v>0</v>
      </c>
      <c r="L614" s="57">
        <f>Grundbuch!J612</f>
        <v>0</v>
      </c>
    </row>
    <row r="615" spans="1:12" hidden="1" x14ac:dyDescent="0.2">
      <c r="A615" s="57" t="str">
        <f>IF(Grundbuch!C613&lt;&gt;"",Grundbuch!C613,"")</f>
        <v/>
      </c>
      <c r="B615" s="57" t="str">
        <f>IF(Grundbuch!D613&lt;&gt;"",Grundbuch!D613,"")</f>
        <v/>
      </c>
      <c r="C615" s="57" t="str">
        <f>IF(Grundbuch!E613&lt;&gt;"",Grundbuch!E613,"")</f>
        <v/>
      </c>
      <c r="D615" s="57" t="str">
        <f>IF(Grundbuch!F613&lt;&gt;"",Grundbuch!F613,"")</f>
        <v/>
      </c>
      <c r="E615" s="57" t="str">
        <f>IF(Grundbuch!G613&lt;&gt;"",Grundbuch!G613,"")</f>
        <v/>
      </c>
      <c r="F615" s="58">
        <f>Grundbuch!H613</f>
        <v>0</v>
      </c>
      <c r="G615" s="58">
        <f>Grundbuch!I613</f>
        <v>0</v>
      </c>
      <c r="H615" s="58">
        <f>SUMIF($E$4:$E615,$E615,$F$4:$F615)</f>
        <v>0</v>
      </c>
      <c r="I615" s="58">
        <f>SUMIF($E$4:$E615,$E615,$G$4:$G615)</f>
        <v>0</v>
      </c>
      <c r="J615" s="58">
        <f t="shared" si="18"/>
        <v>0</v>
      </c>
      <c r="K615" s="58">
        <f t="shared" si="19"/>
        <v>0</v>
      </c>
      <c r="L615" s="57">
        <f>Grundbuch!J613</f>
        <v>0</v>
      </c>
    </row>
    <row r="616" spans="1:12" hidden="1" x14ac:dyDescent="0.2">
      <c r="A616" s="57" t="str">
        <f>IF(Grundbuch!C614&lt;&gt;"",Grundbuch!C614,"")</f>
        <v/>
      </c>
      <c r="B616" s="57" t="str">
        <f>IF(Grundbuch!D614&lt;&gt;"",Grundbuch!D614,"")</f>
        <v/>
      </c>
      <c r="C616" s="57" t="str">
        <f>IF(Grundbuch!E614&lt;&gt;"",Grundbuch!E614,"")</f>
        <v/>
      </c>
      <c r="D616" s="57" t="str">
        <f>IF(Grundbuch!F614&lt;&gt;"",Grundbuch!F614,"")</f>
        <v/>
      </c>
      <c r="E616" s="57" t="str">
        <f>IF(Grundbuch!G614&lt;&gt;"",Grundbuch!G614,"")</f>
        <v/>
      </c>
      <c r="F616" s="58">
        <f>Grundbuch!H614</f>
        <v>0</v>
      </c>
      <c r="G616" s="58">
        <f>Grundbuch!I614</f>
        <v>0</v>
      </c>
      <c r="H616" s="58">
        <f>SUMIF($E$4:$E616,$E616,$F$4:$F616)</f>
        <v>0</v>
      </c>
      <c r="I616" s="58">
        <f>SUMIF($E$4:$E616,$E616,$G$4:$G616)</f>
        <v>0</v>
      </c>
      <c r="J616" s="58">
        <f t="shared" si="18"/>
        <v>0</v>
      </c>
      <c r="K616" s="58">
        <f t="shared" si="19"/>
        <v>0</v>
      </c>
      <c r="L616" s="57">
        <f>Grundbuch!J614</f>
        <v>0</v>
      </c>
    </row>
    <row r="617" spans="1:12" hidden="1" x14ac:dyDescent="0.2">
      <c r="A617" s="57" t="str">
        <f>IF(Grundbuch!C615&lt;&gt;"",Grundbuch!C615,"")</f>
        <v/>
      </c>
      <c r="B617" s="57" t="str">
        <f>IF(Grundbuch!D615&lt;&gt;"",Grundbuch!D615,"")</f>
        <v/>
      </c>
      <c r="C617" s="57" t="str">
        <f>IF(Grundbuch!E615&lt;&gt;"",Grundbuch!E615,"")</f>
        <v/>
      </c>
      <c r="D617" s="57" t="str">
        <f>IF(Grundbuch!F615&lt;&gt;"",Grundbuch!F615,"")</f>
        <v/>
      </c>
      <c r="E617" s="57" t="str">
        <f>IF(Grundbuch!G615&lt;&gt;"",Grundbuch!G615,"")</f>
        <v/>
      </c>
      <c r="F617" s="58">
        <f>Grundbuch!H615</f>
        <v>0</v>
      </c>
      <c r="G617" s="58">
        <f>Grundbuch!I615</f>
        <v>0</v>
      </c>
      <c r="H617" s="58">
        <f>SUMIF($E$4:$E617,$E617,$F$4:$F617)</f>
        <v>0</v>
      </c>
      <c r="I617" s="58">
        <f>SUMIF($E$4:$E617,$E617,$G$4:$G617)</f>
        <v>0</v>
      </c>
      <c r="J617" s="58">
        <f t="shared" si="18"/>
        <v>0</v>
      </c>
      <c r="K617" s="58">
        <f t="shared" si="19"/>
        <v>0</v>
      </c>
      <c r="L617" s="57">
        <f>Grundbuch!J615</f>
        <v>0</v>
      </c>
    </row>
    <row r="618" spans="1:12" hidden="1" x14ac:dyDescent="0.2">
      <c r="A618" s="57" t="str">
        <f>IF(Grundbuch!C616&lt;&gt;"",Grundbuch!C616,"")</f>
        <v/>
      </c>
      <c r="B618" s="57" t="str">
        <f>IF(Grundbuch!D616&lt;&gt;"",Grundbuch!D616,"")</f>
        <v/>
      </c>
      <c r="C618" s="57" t="str">
        <f>IF(Grundbuch!E616&lt;&gt;"",Grundbuch!E616,"")</f>
        <v/>
      </c>
      <c r="D618" s="57" t="str">
        <f>IF(Grundbuch!F616&lt;&gt;"",Grundbuch!F616,"")</f>
        <v/>
      </c>
      <c r="E618" s="57" t="str">
        <f>IF(Grundbuch!G616&lt;&gt;"",Grundbuch!G616,"")</f>
        <v/>
      </c>
      <c r="F618" s="58">
        <f>Grundbuch!H616</f>
        <v>0</v>
      </c>
      <c r="G618" s="58">
        <f>Grundbuch!I616</f>
        <v>0</v>
      </c>
      <c r="H618" s="58">
        <f>SUMIF($E$4:$E618,$E618,$F$4:$F618)</f>
        <v>0</v>
      </c>
      <c r="I618" s="58">
        <f>SUMIF($E$4:$E618,$E618,$G$4:$G618)</f>
        <v>0</v>
      </c>
      <c r="J618" s="58">
        <f t="shared" si="18"/>
        <v>0</v>
      </c>
      <c r="K618" s="58">
        <f t="shared" si="19"/>
        <v>0</v>
      </c>
      <c r="L618" s="57">
        <f>Grundbuch!J616</f>
        <v>0</v>
      </c>
    </row>
    <row r="619" spans="1:12" hidden="1" x14ac:dyDescent="0.2">
      <c r="A619" s="57" t="str">
        <f>IF(Grundbuch!C617&lt;&gt;"",Grundbuch!C617,"")</f>
        <v/>
      </c>
      <c r="B619" s="57" t="str">
        <f>IF(Grundbuch!D617&lt;&gt;"",Grundbuch!D617,"")</f>
        <v/>
      </c>
      <c r="C619" s="57" t="str">
        <f>IF(Grundbuch!E617&lt;&gt;"",Grundbuch!E617,"")</f>
        <v/>
      </c>
      <c r="D619" s="57" t="str">
        <f>IF(Grundbuch!F617&lt;&gt;"",Grundbuch!F617,"")</f>
        <v/>
      </c>
      <c r="E619" s="57" t="str">
        <f>IF(Grundbuch!G617&lt;&gt;"",Grundbuch!G617,"")</f>
        <v/>
      </c>
      <c r="F619" s="58">
        <f>Grundbuch!H617</f>
        <v>0</v>
      </c>
      <c r="G619" s="58">
        <f>Grundbuch!I617</f>
        <v>0</v>
      </c>
      <c r="H619" s="58">
        <f>SUMIF($E$4:$E619,$E619,$F$4:$F619)</f>
        <v>0</v>
      </c>
      <c r="I619" s="58">
        <f>SUMIF($E$4:$E619,$E619,$G$4:$G619)</f>
        <v>0</v>
      </c>
      <c r="J619" s="58">
        <f t="shared" si="18"/>
        <v>0</v>
      </c>
      <c r="K619" s="58">
        <f t="shared" si="19"/>
        <v>0</v>
      </c>
      <c r="L619" s="57">
        <f>Grundbuch!J617</f>
        <v>0</v>
      </c>
    </row>
    <row r="620" spans="1:12" hidden="1" x14ac:dyDescent="0.2">
      <c r="A620" s="57" t="str">
        <f>IF(Grundbuch!C618&lt;&gt;"",Grundbuch!C618,"")</f>
        <v/>
      </c>
      <c r="B620" s="57" t="str">
        <f>IF(Grundbuch!D618&lt;&gt;"",Grundbuch!D618,"")</f>
        <v/>
      </c>
      <c r="C620" s="57" t="str">
        <f>IF(Grundbuch!E618&lt;&gt;"",Grundbuch!E618,"")</f>
        <v/>
      </c>
      <c r="D620" s="57" t="str">
        <f>IF(Grundbuch!F618&lt;&gt;"",Grundbuch!F618,"")</f>
        <v/>
      </c>
      <c r="E620" s="57" t="str">
        <f>IF(Grundbuch!G618&lt;&gt;"",Grundbuch!G618,"")</f>
        <v/>
      </c>
      <c r="F620" s="58">
        <f>Grundbuch!H618</f>
        <v>0</v>
      </c>
      <c r="G620" s="58">
        <f>Grundbuch!I618</f>
        <v>0</v>
      </c>
      <c r="H620" s="58">
        <f>SUMIF($E$4:$E620,$E620,$F$4:$F620)</f>
        <v>0</v>
      </c>
      <c r="I620" s="58">
        <f>SUMIF($E$4:$E620,$E620,$G$4:$G620)</f>
        <v>0</v>
      </c>
      <c r="J620" s="58">
        <f t="shared" si="18"/>
        <v>0</v>
      </c>
      <c r="K620" s="58">
        <f t="shared" si="19"/>
        <v>0</v>
      </c>
      <c r="L620" s="57">
        <f>Grundbuch!J618</f>
        <v>0</v>
      </c>
    </row>
    <row r="621" spans="1:12" hidden="1" x14ac:dyDescent="0.2">
      <c r="A621" s="57" t="str">
        <f>IF(Grundbuch!C619&lt;&gt;"",Grundbuch!C619,"")</f>
        <v/>
      </c>
      <c r="B621" s="57" t="str">
        <f>IF(Grundbuch!D619&lt;&gt;"",Grundbuch!D619,"")</f>
        <v/>
      </c>
      <c r="C621" s="57" t="str">
        <f>IF(Grundbuch!E619&lt;&gt;"",Grundbuch!E619,"")</f>
        <v/>
      </c>
      <c r="D621" s="57" t="str">
        <f>IF(Grundbuch!F619&lt;&gt;"",Grundbuch!F619,"")</f>
        <v/>
      </c>
      <c r="E621" s="57" t="str">
        <f>IF(Grundbuch!G619&lt;&gt;"",Grundbuch!G619,"")</f>
        <v/>
      </c>
      <c r="F621" s="58">
        <f>Grundbuch!H619</f>
        <v>0</v>
      </c>
      <c r="G621" s="58">
        <f>Grundbuch!I619</f>
        <v>0</v>
      </c>
      <c r="H621" s="58">
        <f>SUMIF($E$4:$E621,$E621,$F$4:$F621)</f>
        <v>0</v>
      </c>
      <c r="I621" s="58">
        <f>SUMIF($E$4:$E621,$E621,$G$4:$G621)</f>
        <v>0</v>
      </c>
      <c r="J621" s="58">
        <f t="shared" si="18"/>
        <v>0</v>
      </c>
      <c r="K621" s="58">
        <f t="shared" si="19"/>
        <v>0</v>
      </c>
      <c r="L621" s="57">
        <f>Grundbuch!J619</f>
        <v>0</v>
      </c>
    </row>
    <row r="622" spans="1:12" hidden="1" x14ac:dyDescent="0.2">
      <c r="A622" s="57" t="str">
        <f>IF(Grundbuch!C620&lt;&gt;"",Grundbuch!C620,"")</f>
        <v/>
      </c>
      <c r="B622" s="57" t="str">
        <f>IF(Grundbuch!D620&lt;&gt;"",Grundbuch!D620,"")</f>
        <v/>
      </c>
      <c r="C622" s="57" t="str">
        <f>IF(Grundbuch!E620&lt;&gt;"",Grundbuch!E620,"")</f>
        <v/>
      </c>
      <c r="D622" s="57" t="str">
        <f>IF(Grundbuch!F620&lt;&gt;"",Grundbuch!F620,"")</f>
        <v/>
      </c>
      <c r="E622" s="57" t="str">
        <f>IF(Grundbuch!G620&lt;&gt;"",Grundbuch!G620,"")</f>
        <v/>
      </c>
      <c r="F622" s="58">
        <f>Grundbuch!H620</f>
        <v>0</v>
      </c>
      <c r="G622" s="58">
        <f>Grundbuch!I620</f>
        <v>0</v>
      </c>
      <c r="H622" s="58">
        <f>SUMIF($E$4:$E622,$E622,$F$4:$F622)</f>
        <v>0</v>
      </c>
      <c r="I622" s="58">
        <f>SUMIF($E$4:$E622,$E622,$G$4:$G622)</f>
        <v>0</v>
      </c>
      <c r="J622" s="58">
        <f t="shared" si="18"/>
        <v>0</v>
      </c>
      <c r="K622" s="58">
        <f t="shared" si="19"/>
        <v>0</v>
      </c>
      <c r="L622" s="57">
        <f>Grundbuch!J620</f>
        <v>0</v>
      </c>
    </row>
    <row r="623" spans="1:12" hidden="1" x14ac:dyDescent="0.2">
      <c r="A623" s="57" t="str">
        <f>IF(Grundbuch!C621&lt;&gt;"",Grundbuch!C621,"")</f>
        <v/>
      </c>
      <c r="B623" s="57" t="str">
        <f>IF(Grundbuch!D621&lt;&gt;"",Grundbuch!D621,"")</f>
        <v/>
      </c>
      <c r="C623" s="57" t="str">
        <f>IF(Grundbuch!E621&lt;&gt;"",Grundbuch!E621,"")</f>
        <v/>
      </c>
      <c r="D623" s="57" t="str">
        <f>IF(Grundbuch!F621&lt;&gt;"",Grundbuch!F621,"")</f>
        <v/>
      </c>
      <c r="E623" s="57" t="str">
        <f>IF(Grundbuch!G621&lt;&gt;"",Grundbuch!G621,"")</f>
        <v/>
      </c>
      <c r="F623" s="58">
        <f>Grundbuch!H621</f>
        <v>0</v>
      </c>
      <c r="G623" s="58">
        <f>Grundbuch!I621</f>
        <v>0</v>
      </c>
      <c r="H623" s="58">
        <f>SUMIF($E$4:$E623,$E623,$F$4:$F623)</f>
        <v>0</v>
      </c>
      <c r="I623" s="58">
        <f>SUMIF($E$4:$E623,$E623,$G$4:$G623)</f>
        <v>0</v>
      </c>
      <c r="J623" s="58">
        <f t="shared" si="18"/>
        <v>0</v>
      </c>
      <c r="K623" s="58">
        <f t="shared" si="19"/>
        <v>0</v>
      </c>
      <c r="L623" s="57">
        <f>Grundbuch!J621</f>
        <v>0</v>
      </c>
    </row>
    <row r="624" spans="1:12" hidden="1" x14ac:dyDescent="0.2">
      <c r="A624" s="57" t="str">
        <f>IF(Grundbuch!C622&lt;&gt;"",Grundbuch!C622,"")</f>
        <v/>
      </c>
      <c r="B624" s="57" t="str">
        <f>IF(Grundbuch!D622&lt;&gt;"",Grundbuch!D622,"")</f>
        <v/>
      </c>
      <c r="C624" s="57" t="str">
        <f>IF(Grundbuch!E622&lt;&gt;"",Grundbuch!E622,"")</f>
        <v/>
      </c>
      <c r="D624" s="57" t="str">
        <f>IF(Grundbuch!F622&lt;&gt;"",Grundbuch!F622,"")</f>
        <v/>
      </c>
      <c r="E624" s="57" t="str">
        <f>IF(Grundbuch!G622&lt;&gt;"",Grundbuch!G622,"")</f>
        <v/>
      </c>
      <c r="F624" s="58">
        <f>Grundbuch!H622</f>
        <v>0</v>
      </c>
      <c r="G624" s="58">
        <f>Grundbuch!I622</f>
        <v>0</v>
      </c>
      <c r="H624" s="58">
        <f>SUMIF($E$4:$E624,$E624,$F$4:$F624)</f>
        <v>0</v>
      </c>
      <c r="I624" s="58">
        <f>SUMIF($E$4:$E624,$E624,$G$4:$G624)</f>
        <v>0</v>
      </c>
      <c r="J624" s="58">
        <f t="shared" si="18"/>
        <v>0</v>
      </c>
      <c r="K624" s="58">
        <f t="shared" si="19"/>
        <v>0</v>
      </c>
      <c r="L624" s="57">
        <f>Grundbuch!J622</f>
        <v>0</v>
      </c>
    </row>
    <row r="625" spans="1:12" hidden="1" x14ac:dyDescent="0.2">
      <c r="A625" s="57" t="str">
        <f>IF(Grundbuch!C623&lt;&gt;"",Grundbuch!C623,"")</f>
        <v/>
      </c>
      <c r="B625" s="57" t="str">
        <f>IF(Grundbuch!D623&lt;&gt;"",Grundbuch!D623,"")</f>
        <v/>
      </c>
      <c r="C625" s="57" t="str">
        <f>IF(Grundbuch!E623&lt;&gt;"",Grundbuch!E623,"")</f>
        <v/>
      </c>
      <c r="D625" s="57" t="str">
        <f>IF(Grundbuch!F623&lt;&gt;"",Grundbuch!F623,"")</f>
        <v/>
      </c>
      <c r="E625" s="57" t="str">
        <f>IF(Grundbuch!G623&lt;&gt;"",Grundbuch!G623,"")</f>
        <v/>
      </c>
      <c r="F625" s="58">
        <f>Grundbuch!H623</f>
        <v>0</v>
      </c>
      <c r="G625" s="58">
        <f>Grundbuch!I623</f>
        <v>0</v>
      </c>
      <c r="H625" s="58">
        <f>SUMIF($E$4:$E625,$E625,$F$4:$F625)</f>
        <v>0</v>
      </c>
      <c r="I625" s="58">
        <f>SUMIF($E$4:$E625,$E625,$G$4:$G625)</f>
        <v>0</v>
      </c>
      <c r="J625" s="58">
        <f t="shared" si="18"/>
        <v>0</v>
      </c>
      <c r="K625" s="58">
        <f t="shared" si="19"/>
        <v>0</v>
      </c>
      <c r="L625" s="57">
        <f>Grundbuch!J623</f>
        <v>0</v>
      </c>
    </row>
    <row r="626" spans="1:12" hidden="1" x14ac:dyDescent="0.2">
      <c r="A626" s="57" t="str">
        <f>IF(Grundbuch!C624&lt;&gt;"",Grundbuch!C624,"")</f>
        <v/>
      </c>
      <c r="B626" s="57" t="str">
        <f>IF(Grundbuch!D624&lt;&gt;"",Grundbuch!D624,"")</f>
        <v/>
      </c>
      <c r="C626" s="57" t="str">
        <f>IF(Grundbuch!E624&lt;&gt;"",Grundbuch!E624,"")</f>
        <v/>
      </c>
      <c r="D626" s="57" t="str">
        <f>IF(Grundbuch!F624&lt;&gt;"",Grundbuch!F624,"")</f>
        <v/>
      </c>
      <c r="E626" s="57" t="str">
        <f>IF(Grundbuch!G624&lt;&gt;"",Grundbuch!G624,"")</f>
        <v/>
      </c>
      <c r="F626" s="58">
        <f>Grundbuch!H624</f>
        <v>0</v>
      </c>
      <c r="G626" s="58">
        <f>Grundbuch!I624</f>
        <v>0</v>
      </c>
      <c r="H626" s="58">
        <f>SUMIF($E$4:$E626,$E626,$F$4:$F626)</f>
        <v>0</v>
      </c>
      <c r="I626" s="58">
        <f>SUMIF($E$4:$E626,$E626,$G$4:$G626)</f>
        <v>0</v>
      </c>
      <c r="J626" s="58">
        <f t="shared" si="18"/>
        <v>0</v>
      </c>
      <c r="K626" s="58">
        <f t="shared" si="19"/>
        <v>0</v>
      </c>
      <c r="L626" s="57">
        <f>Grundbuch!J624</f>
        <v>0</v>
      </c>
    </row>
    <row r="627" spans="1:12" hidden="1" x14ac:dyDescent="0.2">
      <c r="A627" s="57" t="str">
        <f>IF(Grundbuch!C625&lt;&gt;"",Grundbuch!C625,"")</f>
        <v/>
      </c>
      <c r="B627" s="57" t="str">
        <f>IF(Grundbuch!D625&lt;&gt;"",Grundbuch!D625,"")</f>
        <v/>
      </c>
      <c r="C627" s="57" t="str">
        <f>IF(Grundbuch!E625&lt;&gt;"",Grundbuch!E625,"")</f>
        <v/>
      </c>
      <c r="D627" s="57" t="str">
        <f>IF(Grundbuch!F625&lt;&gt;"",Grundbuch!F625,"")</f>
        <v/>
      </c>
      <c r="E627" s="57" t="str">
        <f>IF(Grundbuch!G625&lt;&gt;"",Grundbuch!G625,"")</f>
        <v/>
      </c>
      <c r="F627" s="58">
        <f>Grundbuch!H625</f>
        <v>0</v>
      </c>
      <c r="G627" s="58">
        <f>Grundbuch!I625</f>
        <v>0</v>
      </c>
      <c r="H627" s="58">
        <f>SUMIF($E$4:$E627,$E627,$F$4:$F627)</f>
        <v>0</v>
      </c>
      <c r="I627" s="58">
        <f>SUMIF($E$4:$E627,$E627,$G$4:$G627)</f>
        <v>0</v>
      </c>
      <c r="J627" s="58">
        <f t="shared" si="18"/>
        <v>0</v>
      </c>
      <c r="K627" s="58">
        <f t="shared" si="19"/>
        <v>0</v>
      </c>
      <c r="L627" s="57">
        <f>Grundbuch!J625</f>
        <v>0</v>
      </c>
    </row>
    <row r="628" spans="1:12" hidden="1" x14ac:dyDescent="0.2">
      <c r="A628" s="57" t="str">
        <f>IF(Grundbuch!C626&lt;&gt;"",Grundbuch!C626,"")</f>
        <v/>
      </c>
      <c r="B628" s="57" t="str">
        <f>IF(Grundbuch!D626&lt;&gt;"",Grundbuch!D626,"")</f>
        <v/>
      </c>
      <c r="C628" s="57" t="str">
        <f>IF(Grundbuch!E626&lt;&gt;"",Grundbuch!E626,"")</f>
        <v/>
      </c>
      <c r="D628" s="57" t="str">
        <f>IF(Grundbuch!F626&lt;&gt;"",Grundbuch!F626,"")</f>
        <v/>
      </c>
      <c r="E628" s="57" t="str">
        <f>IF(Grundbuch!G626&lt;&gt;"",Grundbuch!G626,"")</f>
        <v/>
      </c>
      <c r="F628" s="58">
        <f>Grundbuch!H626</f>
        <v>0</v>
      </c>
      <c r="G628" s="58">
        <f>Grundbuch!I626</f>
        <v>0</v>
      </c>
      <c r="H628" s="58">
        <f>SUMIF($E$4:$E628,$E628,$F$4:$F628)</f>
        <v>0</v>
      </c>
      <c r="I628" s="58">
        <f>SUMIF($E$4:$E628,$E628,$G$4:$G628)</f>
        <v>0</v>
      </c>
      <c r="J628" s="58">
        <f t="shared" si="18"/>
        <v>0</v>
      </c>
      <c r="K628" s="58">
        <f t="shared" si="19"/>
        <v>0</v>
      </c>
      <c r="L628" s="57">
        <f>Grundbuch!J626</f>
        <v>0</v>
      </c>
    </row>
    <row r="629" spans="1:12" hidden="1" x14ac:dyDescent="0.2">
      <c r="A629" s="57" t="str">
        <f>IF(Grundbuch!C627&lt;&gt;"",Grundbuch!C627,"")</f>
        <v/>
      </c>
      <c r="B629" s="57" t="str">
        <f>IF(Grundbuch!D627&lt;&gt;"",Grundbuch!D627,"")</f>
        <v/>
      </c>
      <c r="C629" s="57" t="str">
        <f>IF(Grundbuch!E627&lt;&gt;"",Grundbuch!E627,"")</f>
        <v/>
      </c>
      <c r="D629" s="57" t="str">
        <f>IF(Grundbuch!F627&lt;&gt;"",Grundbuch!F627,"")</f>
        <v/>
      </c>
      <c r="E629" s="57" t="str">
        <f>IF(Grundbuch!G627&lt;&gt;"",Grundbuch!G627,"")</f>
        <v/>
      </c>
      <c r="F629" s="58">
        <f>Grundbuch!H627</f>
        <v>0</v>
      </c>
      <c r="G629" s="58">
        <f>Grundbuch!I627</f>
        <v>0</v>
      </c>
      <c r="H629" s="58">
        <f>SUMIF($E$4:$E629,$E629,$F$4:$F629)</f>
        <v>0</v>
      </c>
      <c r="I629" s="58">
        <f>SUMIF($E$4:$E629,$E629,$G$4:$G629)</f>
        <v>0</v>
      </c>
      <c r="J629" s="58">
        <f t="shared" si="18"/>
        <v>0</v>
      </c>
      <c r="K629" s="58">
        <f t="shared" si="19"/>
        <v>0</v>
      </c>
      <c r="L629" s="57">
        <f>Grundbuch!J627</f>
        <v>0</v>
      </c>
    </row>
    <row r="630" spans="1:12" hidden="1" x14ac:dyDescent="0.2">
      <c r="A630" s="57" t="str">
        <f>IF(Grundbuch!C628&lt;&gt;"",Grundbuch!C628,"")</f>
        <v/>
      </c>
      <c r="B630" s="57" t="str">
        <f>IF(Grundbuch!D628&lt;&gt;"",Grundbuch!D628,"")</f>
        <v/>
      </c>
      <c r="C630" s="57" t="str">
        <f>IF(Grundbuch!E628&lt;&gt;"",Grundbuch!E628,"")</f>
        <v/>
      </c>
      <c r="D630" s="57" t="str">
        <f>IF(Grundbuch!F628&lt;&gt;"",Grundbuch!F628,"")</f>
        <v/>
      </c>
      <c r="E630" s="57" t="str">
        <f>IF(Grundbuch!G628&lt;&gt;"",Grundbuch!G628,"")</f>
        <v/>
      </c>
      <c r="F630" s="58">
        <f>Grundbuch!H628</f>
        <v>0</v>
      </c>
      <c r="G630" s="58">
        <f>Grundbuch!I628</f>
        <v>0</v>
      </c>
      <c r="H630" s="58">
        <f>SUMIF($E$4:$E630,$E630,$F$4:$F630)</f>
        <v>0</v>
      </c>
      <c r="I630" s="58">
        <f>SUMIF($E$4:$E630,$E630,$G$4:$G630)</f>
        <v>0</v>
      </c>
      <c r="J630" s="58">
        <f t="shared" si="18"/>
        <v>0</v>
      </c>
      <c r="K630" s="58">
        <f t="shared" si="19"/>
        <v>0</v>
      </c>
      <c r="L630" s="57">
        <f>Grundbuch!J628</f>
        <v>0</v>
      </c>
    </row>
    <row r="631" spans="1:12" hidden="1" x14ac:dyDescent="0.2">
      <c r="A631" s="57" t="str">
        <f>IF(Grundbuch!C629&lt;&gt;"",Grundbuch!C629,"")</f>
        <v/>
      </c>
      <c r="B631" s="57" t="str">
        <f>IF(Grundbuch!D629&lt;&gt;"",Grundbuch!D629,"")</f>
        <v/>
      </c>
      <c r="C631" s="57" t="str">
        <f>IF(Grundbuch!E629&lt;&gt;"",Grundbuch!E629,"")</f>
        <v/>
      </c>
      <c r="D631" s="57" t="str">
        <f>IF(Grundbuch!F629&lt;&gt;"",Grundbuch!F629,"")</f>
        <v/>
      </c>
      <c r="E631" s="57" t="str">
        <f>IF(Grundbuch!G629&lt;&gt;"",Grundbuch!G629,"")</f>
        <v/>
      </c>
      <c r="F631" s="58">
        <f>Grundbuch!H629</f>
        <v>0</v>
      </c>
      <c r="G631" s="58">
        <f>Grundbuch!I629</f>
        <v>0</v>
      </c>
      <c r="H631" s="58">
        <f>SUMIF($E$4:$E631,$E631,$F$4:$F631)</f>
        <v>0</v>
      </c>
      <c r="I631" s="58">
        <f>SUMIF($E$4:$E631,$E631,$G$4:$G631)</f>
        <v>0</v>
      </c>
      <c r="J631" s="58">
        <f t="shared" si="18"/>
        <v>0</v>
      </c>
      <c r="K631" s="58">
        <f t="shared" si="19"/>
        <v>0</v>
      </c>
      <c r="L631" s="57">
        <f>Grundbuch!J629</f>
        <v>0</v>
      </c>
    </row>
    <row r="632" spans="1:12" hidden="1" x14ac:dyDescent="0.2">
      <c r="A632" s="57" t="str">
        <f>IF(Grundbuch!C630&lt;&gt;"",Grundbuch!C630,"")</f>
        <v/>
      </c>
      <c r="B632" s="57" t="str">
        <f>IF(Grundbuch!D630&lt;&gt;"",Grundbuch!D630,"")</f>
        <v/>
      </c>
      <c r="C632" s="57" t="str">
        <f>IF(Grundbuch!E630&lt;&gt;"",Grundbuch!E630,"")</f>
        <v/>
      </c>
      <c r="D632" s="57" t="str">
        <f>IF(Grundbuch!F630&lt;&gt;"",Grundbuch!F630,"")</f>
        <v/>
      </c>
      <c r="E632" s="57" t="str">
        <f>IF(Grundbuch!G630&lt;&gt;"",Grundbuch!G630,"")</f>
        <v/>
      </c>
      <c r="F632" s="58">
        <f>Grundbuch!H630</f>
        <v>0</v>
      </c>
      <c r="G632" s="58">
        <f>Grundbuch!I630</f>
        <v>0</v>
      </c>
      <c r="H632" s="58">
        <f>SUMIF($E$4:$E632,$E632,$F$4:$F632)</f>
        <v>0</v>
      </c>
      <c r="I632" s="58">
        <f>SUMIF($E$4:$E632,$E632,$G$4:$G632)</f>
        <v>0</v>
      </c>
      <c r="J632" s="58">
        <f t="shared" si="18"/>
        <v>0</v>
      </c>
      <c r="K632" s="58">
        <f t="shared" si="19"/>
        <v>0</v>
      </c>
      <c r="L632" s="57">
        <f>Grundbuch!J630</f>
        <v>0</v>
      </c>
    </row>
    <row r="633" spans="1:12" hidden="1" x14ac:dyDescent="0.2">
      <c r="A633" s="57" t="str">
        <f>IF(Grundbuch!C631&lt;&gt;"",Grundbuch!C631,"")</f>
        <v/>
      </c>
      <c r="B633" s="57" t="str">
        <f>IF(Grundbuch!D631&lt;&gt;"",Grundbuch!D631,"")</f>
        <v/>
      </c>
      <c r="C633" s="57" t="str">
        <f>IF(Grundbuch!E631&lt;&gt;"",Grundbuch!E631,"")</f>
        <v/>
      </c>
      <c r="D633" s="57" t="str">
        <f>IF(Grundbuch!F631&lt;&gt;"",Grundbuch!F631,"")</f>
        <v/>
      </c>
      <c r="E633" s="57" t="str">
        <f>IF(Grundbuch!G631&lt;&gt;"",Grundbuch!G631,"")</f>
        <v/>
      </c>
      <c r="F633" s="58">
        <f>Grundbuch!H631</f>
        <v>0</v>
      </c>
      <c r="G633" s="58">
        <f>Grundbuch!I631</f>
        <v>0</v>
      </c>
      <c r="H633" s="58">
        <f>SUMIF($E$4:$E633,$E633,$F$4:$F633)</f>
        <v>0</v>
      </c>
      <c r="I633" s="58">
        <f>SUMIF($E$4:$E633,$E633,$G$4:$G633)</f>
        <v>0</v>
      </c>
      <c r="J633" s="58">
        <f t="shared" si="18"/>
        <v>0</v>
      </c>
      <c r="K633" s="58">
        <f t="shared" si="19"/>
        <v>0</v>
      </c>
      <c r="L633" s="57">
        <f>Grundbuch!J631</f>
        <v>0</v>
      </c>
    </row>
    <row r="634" spans="1:12" hidden="1" x14ac:dyDescent="0.2">
      <c r="A634" s="57" t="str">
        <f>IF(Grundbuch!C632&lt;&gt;"",Grundbuch!C632,"")</f>
        <v/>
      </c>
      <c r="B634" s="57" t="str">
        <f>IF(Grundbuch!D632&lt;&gt;"",Grundbuch!D632,"")</f>
        <v/>
      </c>
      <c r="C634" s="57" t="str">
        <f>IF(Grundbuch!E632&lt;&gt;"",Grundbuch!E632,"")</f>
        <v/>
      </c>
      <c r="D634" s="57" t="str">
        <f>IF(Grundbuch!F632&lt;&gt;"",Grundbuch!F632,"")</f>
        <v/>
      </c>
      <c r="E634" s="57" t="str">
        <f>IF(Grundbuch!G632&lt;&gt;"",Grundbuch!G632,"")</f>
        <v/>
      </c>
      <c r="F634" s="58">
        <f>Grundbuch!H632</f>
        <v>0</v>
      </c>
      <c r="G634" s="58">
        <f>Grundbuch!I632</f>
        <v>0</v>
      </c>
      <c r="H634" s="58">
        <f>SUMIF($E$4:$E634,$E634,$F$4:$F634)</f>
        <v>0</v>
      </c>
      <c r="I634" s="58">
        <f>SUMIF($E$4:$E634,$E634,$G$4:$G634)</f>
        <v>0</v>
      </c>
      <c r="J634" s="58">
        <f t="shared" si="18"/>
        <v>0</v>
      </c>
      <c r="K634" s="58">
        <f t="shared" si="19"/>
        <v>0</v>
      </c>
      <c r="L634" s="57">
        <f>Grundbuch!J632</f>
        <v>0</v>
      </c>
    </row>
    <row r="635" spans="1:12" hidden="1" x14ac:dyDescent="0.2">
      <c r="A635" s="57" t="str">
        <f>IF(Grundbuch!C633&lt;&gt;"",Grundbuch!C633,"")</f>
        <v/>
      </c>
      <c r="B635" s="57" t="str">
        <f>IF(Grundbuch!D633&lt;&gt;"",Grundbuch!D633,"")</f>
        <v/>
      </c>
      <c r="C635" s="57" t="str">
        <f>IF(Grundbuch!E633&lt;&gt;"",Grundbuch!E633,"")</f>
        <v/>
      </c>
      <c r="D635" s="57" t="str">
        <f>IF(Grundbuch!F633&lt;&gt;"",Grundbuch!F633,"")</f>
        <v/>
      </c>
      <c r="E635" s="57" t="str">
        <f>IF(Grundbuch!G633&lt;&gt;"",Grundbuch!G633,"")</f>
        <v/>
      </c>
      <c r="F635" s="58">
        <f>Grundbuch!H633</f>
        <v>0</v>
      </c>
      <c r="G635" s="58">
        <f>Grundbuch!I633</f>
        <v>0</v>
      </c>
      <c r="H635" s="58">
        <f>SUMIF($E$4:$E635,$E635,$F$4:$F635)</f>
        <v>0</v>
      </c>
      <c r="I635" s="58">
        <f>SUMIF($E$4:$E635,$E635,$G$4:$G635)</f>
        <v>0</v>
      </c>
      <c r="J635" s="58">
        <f t="shared" si="18"/>
        <v>0</v>
      </c>
      <c r="K635" s="58">
        <f t="shared" si="19"/>
        <v>0</v>
      </c>
      <c r="L635" s="57">
        <f>Grundbuch!J633</f>
        <v>0</v>
      </c>
    </row>
    <row r="636" spans="1:12" hidden="1" x14ac:dyDescent="0.2">
      <c r="A636" s="57" t="str">
        <f>IF(Grundbuch!C634&lt;&gt;"",Grundbuch!C634,"")</f>
        <v/>
      </c>
      <c r="B636" s="57" t="str">
        <f>IF(Grundbuch!D634&lt;&gt;"",Grundbuch!D634,"")</f>
        <v/>
      </c>
      <c r="C636" s="57" t="str">
        <f>IF(Grundbuch!E634&lt;&gt;"",Grundbuch!E634,"")</f>
        <v/>
      </c>
      <c r="D636" s="57" t="str">
        <f>IF(Grundbuch!F634&lt;&gt;"",Grundbuch!F634,"")</f>
        <v/>
      </c>
      <c r="E636" s="57" t="str">
        <f>IF(Grundbuch!G634&lt;&gt;"",Grundbuch!G634,"")</f>
        <v/>
      </c>
      <c r="F636" s="58">
        <f>Grundbuch!H634</f>
        <v>0</v>
      </c>
      <c r="G636" s="58">
        <f>Grundbuch!I634</f>
        <v>0</v>
      </c>
      <c r="H636" s="58">
        <f>SUMIF($E$4:$E636,$E636,$F$4:$F636)</f>
        <v>0</v>
      </c>
      <c r="I636" s="58">
        <f>SUMIF($E$4:$E636,$E636,$G$4:$G636)</f>
        <v>0</v>
      </c>
      <c r="J636" s="58">
        <f t="shared" si="18"/>
        <v>0</v>
      </c>
      <c r="K636" s="58">
        <f t="shared" si="19"/>
        <v>0</v>
      </c>
      <c r="L636" s="57">
        <f>Grundbuch!J634</f>
        <v>0</v>
      </c>
    </row>
    <row r="637" spans="1:12" hidden="1" x14ac:dyDescent="0.2">
      <c r="A637" s="57" t="str">
        <f>IF(Grundbuch!C635&lt;&gt;"",Grundbuch!C635,"")</f>
        <v/>
      </c>
      <c r="B637" s="57" t="str">
        <f>IF(Grundbuch!D635&lt;&gt;"",Grundbuch!D635,"")</f>
        <v/>
      </c>
      <c r="C637" s="57" t="str">
        <f>IF(Grundbuch!E635&lt;&gt;"",Grundbuch!E635,"")</f>
        <v/>
      </c>
      <c r="D637" s="57" t="str">
        <f>IF(Grundbuch!F635&lt;&gt;"",Grundbuch!F635,"")</f>
        <v/>
      </c>
      <c r="E637" s="57" t="str">
        <f>IF(Grundbuch!G635&lt;&gt;"",Grundbuch!G635,"")</f>
        <v/>
      </c>
      <c r="F637" s="58">
        <f>Grundbuch!H635</f>
        <v>0</v>
      </c>
      <c r="G637" s="58">
        <f>Grundbuch!I635</f>
        <v>0</v>
      </c>
      <c r="H637" s="58">
        <f>SUMIF($E$4:$E637,$E637,$F$4:$F637)</f>
        <v>0</v>
      </c>
      <c r="I637" s="58">
        <f>SUMIF($E$4:$E637,$E637,$G$4:$G637)</f>
        <v>0</v>
      </c>
      <c r="J637" s="58">
        <f t="shared" si="18"/>
        <v>0</v>
      </c>
      <c r="K637" s="58">
        <f t="shared" si="19"/>
        <v>0</v>
      </c>
      <c r="L637" s="57">
        <f>Grundbuch!J635</f>
        <v>0</v>
      </c>
    </row>
    <row r="638" spans="1:12" hidden="1" x14ac:dyDescent="0.2">
      <c r="A638" s="57" t="str">
        <f>IF(Grundbuch!C636&lt;&gt;"",Grundbuch!C636,"")</f>
        <v/>
      </c>
      <c r="B638" s="57" t="str">
        <f>IF(Grundbuch!D636&lt;&gt;"",Grundbuch!D636,"")</f>
        <v/>
      </c>
      <c r="C638" s="57" t="str">
        <f>IF(Grundbuch!E636&lt;&gt;"",Grundbuch!E636,"")</f>
        <v/>
      </c>
      <c r="D638" s="57" t="str">
        <f>IF(Grundbuch!F636&lt;&gt;"",Grundbuch!F636,"")</f>
        <v/>
      </c>
      <c r="E638" s="57" t="str">
        <f>IF(Grundbuch!G636&lt;&gt;"",Grundbuch!G636,"")</f>
        <v/>
      </c>
      <c r="F638" s="58">
        <f>Grundbuch!H636</f>
        <v>0</v>
      </c>
      <c r="G638" s="58">
        <f>Grundbuch!I636</f>
        <v>0</v>
      </c>
      <c r="H638" s="58">
        <f>SUMIF($E$4:$E638,$E638,$F$4:$F638)</f>
        <v>0</v>
      </c>
      <c r="I638" s="58">
        <f>SUMIF($E$4:$E638,$E638,$G$4:$G638)</f>
        <v>0</v>
      </c>
      <c r="J638" s="58">
        <f t="shared" si="18"/>
        <v>0</v>
      </c>
      <c r="K638" s="58">
        <f t="shared" si="19"/>
        <v>0</v>
      </c>
      <c r="L638" s="57">
        <f>Grundbuch!J636</f>
        <v>0</v>
      </c>
    </row>
    <row r="639" spans="1:12" hidden="1" x14ac:dyDescent="0.2">
      <c r="A639" s="57" t="str">
        <f>IF(Grundbuch!C637&lt;&gt;"",Grundbuch!C637,"")</f>
        <v/>
      </c>
      <c r="B639" s="57" t="str">
        <f>IF(Grundbuch!D637&lt;&gt;"",Grundbuch!D637,"")</f>
        <v/>
      </c>
      <c r="C639" s="57" t="str">
        <f>IF(Grundbuch!E637&lt;&gt;"",Grundbuch!E637,"")</f>
        <v/>
      </c>
      <c r="D639" s="57" t="str">
        <f>IF(Grundbuch!F637&lt;&gt;"",Grundbuch!F637,"")</f>
        <v/>
      </c>
      <c r="E639" s="57" t="str">
        <f>IF(Grundbuch!G637&lt;&gt;"",Grundbuch!G637,"")</f>
        <v/>
      </c>
      <c r="F639" s="58">
        <f>Grundbuch!H637</f>
        <v>0</v>
      </c>
      <c r="G639" s="58">
        <f>Grundbuch!I637</f>
        <v>0</v>
      </c>
      <c r="H639" s="58">
        <f>SUMIF($E$4:$E639,$E639,$F$4:$F639)</f>
        <v>0</v>
      </c>
      <c r="I639" s="58">
        <f>SUMIF($E$4:$E639,$E639,$G$4:$G639)</f>
        <v>0</v>
      </c>
      <c r="J639" s="58">
        <f t="shared" si="18"/>
        <v>0</v>
      </c>
      <c r="K639" s="58">
        <f t="shared" si="19"/>
        <v>0</v>
      </c>
      <c r="L639" s="57">
        <f>Grundbuch!J637</f>
        <v>0</v>
      </c>
    </row>
    <row r="640" spans="1:12" hidden="1" x14ac:dyDescent="0.2">
      <c r="A640" s="57" t="str">
        <f>IF(Grundbuch!C638&lt;&gt;"",Grundbuch!C638,"")</f>
        <v/>
      </c>
      <c r="B640" s="57" t="str">
        <f>IF(Grundbuch!D638&lt;&gt;"",Grundbuch!D638,"")</f>
        <v/>
      </c>
      <c r="C640" s="57" t="str">
        <f>IF(Grundbuch!E638&lt;&gt;"",Grundbuch!E638,"")</f>
        <v/>
      </c>
      <c r="D640" s="57" t="str">
        <f>IF(Grundbuch!F638&lt;&gt;"",Grundbuch!F638,"")</f>
        <v/>
      </c>
      <c r="E640" s="57" t="str">
        <f>IF(Grundbuch!G638&lt;&gt;"",Grundbuch!G638,"")</f>
        <v/>
      </c>
      <c r="F640" s="58">
        <f>Grundbuch!H638</f>
        <v>0</v>
      </c>
      <c r="G640" s="58">
        <f>Grundbuch!I638</f>
        <v>0</v>
      </c>
      <c r="H640" s="58">
        <f>SUMIF($E$4:$E640,$E640,$F$4:$F640)</f>
        <v>0</v>
      </c>
      <c r="I640" s="58">
        <f>SUMIF($E$4:$E640,$E640,$G$4:$G640)</f>
        <v>0</v>
      </c>
      <c r="J640" s="58">
        <f t="shared" si="18"/>
        <v>0</v>
      </c>
      <c r="K640" s="58">
        <f t="shared" si="19"/>
        <v>0</v>
      </c>
      <c r="L640" s="57">
        <f>Grundbuch!J638</f>
        <v>0</v>
      </c>
    </row>
    <row r="641" spans="1:12" hidden="1" x14ac:dyDescent="0.2">
      <c r="A641" s="57" t="str">
        <f>IF(Grundbuch!C639&lt;&gt;"",Grundbuch!C639,"")</f>
        <v/>
      </c>
      <c r="B641" s="57" t="str">
        <f>IF(Grundbuch!D639&lt;&gt;"",Grundbuch!D639,"")</f>
        <v/>
      </c>
      <c r="C641" s="57" t="str">
        <f>IF(Grundbuch!E639&lt;&gt;"",Grundbuch!E639,"")</f>
        <v/>
      </c>
      <c r="D641" s="57" t="str">
        <f>IF(Grundbuch!F639&lt;&gt;"",Grundbuch!F639,"")</f>
        <v/>
      </c>
      <c r="E641" s="57" t="str">
        <f>IF(Grundbuch!G639&lt;&gt;"",Grundbuch!G639,"")</f>
        <v/>
      </c>
      <c r="F641" s="58">
        <f>Grundbuch!H639</f>
        <v>0</v>
      </c>
      <c r="G641" s="58">
        <f>Grundbuch!I639</f>
        <v>0</v>
      </c>
      <c r="H641" s="58">
        <f>SUMIF($E$4:$E641,$E641,$F$4:$F641)</f>
        <v>0</v>
      </c>
      <c r="I641" s="58">
        <f>SUMIF($E$4:$E641,$E641,$G$4:$G641)</f>
        <v>0</v>
      </c>
      <c r="J641" s="58">
        <f t="shared" si="18"/>
        <v>0</v>
      </c>
      <c r="K641" s="58">
        <f t="shared" si="19"/>
        <v>0</v>
      </c>
      <c r="L641" s="57">
        <f>Grundbuch!J639</f>
        <v>0</v>
      </c>
    </row>
    <row r="642" spans="1:12" hidden="1" x14ac:dyDescent="0.2">
      <c r="A642" s="57" t="str">
        <f>IF(Grundbuch!C640&lt;&gt;"",Grundbuch!C640,"")</f>
        <v/>
      </c>
      <c r="B642" s="57" t="str">
        <f>IF(Grundbuch!D640&lt;&gt;"",Grundbuch!D640,"")</f>
        <v/>
      </c>
      <c r="C642" s="57" t="str">
        <f>IF(Grundbuch!E640&lt;&gt;"",Grundbuch!E640,"")</f>
        <v/>
      </c>
      <c r="D642" s="57" t="str">
        <f>IF(Grundbuch!F640&lt;&gt;"",Grundbuch!F640,"")</f>
        <v/>
      </c>
      <c r="E642" s="57" t="str">
        <f>IF(Grundbuch!G640&lt;&gt;"",Grundbuch!G640,"")</f>
        <v/>
      </c>
      <c r="F642" s="58">
        <f>Grundbuch!H640</f>
        <v>0</v>
      </c>
      <c r="G642" s="58">
        <f>Grundbuch!I640</f>
        <v>0</v>
      </c>
      <c r="H642" s="58">
        <f>SUMIF($E$4:$E642,$E642,$F$4:$F642)</f>
        <v>0</v>
      </c>
      <c r="I642" s="58">
        <f>SUMIF($E$4:$E642,$E642,$G$4:$G642)</f>
        <v>0</v>
      </c>
      <c r="J642" s="58">
        <f t="shared" si="18"/>
        <v>0</v>
      </c>
      <c r="K642" s="58">
        <f t="shared" si="19"/>
        <v>0</v>
      </c>
      <c r="L642" s="57">
        <f>Grundbuch!J640</f>
        <v>0</v>
      </c>
    </row>
    <row r="643" spans="1:12" hidden="1" x14ac:dyDescent="0.2">
      <c r="A643" s="57" t="str">
        <f>IF(Grundbuch!C641&lt;&gt;"",Grundbuch!C641,"")</f>
        <v/>
      </c>
      <c r="B643" s="57" t="str">
        <f>IF(Grundbuch!D641&lt;&gt;"",Grundbuch!D641,"")</f>
        <v/>
      </c>
      <c r="C643" s="57" t="str">
        <f>IF(Grundbuch!E641&lt;&gt;"",Grundbuch!E641,"")</f>
        <v/>
      </c>
      <c r="D643" s="57" t="str">
        <f>IF(Grundbuch!F641&lt;&gt;"",Grundbuch!F641,"")</f>
        <v/>
      </c>
      <c r="E643" s="57" t="str">
        <f>IF(Grundbuch!G641&lt;&gt;"",Grundbuch!G641,"")</f>
        <v/>
      </c>
      <c r="F643" s="58">
        <f>Grundbuch!H641</f>
        <v>0</v>
      </c>
      <c r="G643" s="58">
        <f>Grundbuch!I641</f>
        <v>0</v>
      </c>
      <c r="H643" s="58">
        <f>SUMIF($E$4:$E643,$E643,$F$4:$F643)</f>
        <v>0</v>
      </c>
      <c r="I643" s="58">
        <f>SUMIF($E$4:$E643,$E643,$G$4:$G643)</f>
        <v>0</v>
      </c>
      <c r="J643" s="58">
        <f t="shared" si="18"/>
        <v>0</v>
      </c>
      <c r="K643" s="58">
        <f t="shared" si="19"/>
        <v>0</v>
      </c>
      <c r="L643" s="57">
        <f>Grundbuch!J641</f>
        <v>0</v>
      </c>
    </row>
    <row r="644" spans="1:12" hidden="1" x14ac:dyDescent="0.2">
      <c r="A644" s="57" t="str">
        <f>IF(Grundbuch!C642&lt;&gt;"",Grundbuch!C642,"")</f>
        <v/>
      </c>
      <c r="B644" s="57" t="str">
        <f>IF(Grundbuch!D642&lt;&gt;"",Grundbuch!D642,"")</f>
        <v/>
      </c>
      <c r="C644" s="57" t="str">
        <f>IF(Grundbuch!E642&lt;&gt;"",Grundbuch!E642,"")</f>
        <v/>
      </c>
      <c r="D644" s="57" t="str">
        <f>IF(Grundbuch!F642&lt;&gt;"",Grundbuch!F642,"")</f>
        <v/>
      </c>
      <c r="E644" s="57" t="str">
        <f>IF(Grundbuch!G642&lt;&gt;"",Grundbuch!G642,"")</f>
        <v/>
      </c>
      <c r="F644" s="58">
        <f>Grundbuch!H642</f>
        <v>0</v>
      </c>
      <c r="G644" s="58">
        <f>Grundbuch!I642</f>
        <v>0</v>
      </c>
      <c r="H644" s="58">
        <f>SUMIF($E$4:$E644,$E644,$F$4:$F644)</f>
        <v>0</v>
      </c>
      <c r="I644" s="58">
        <f>SUMIF($E$4:$E644,$E644,$G$4:$G644)</f>
        <v>0</v>
      </c>
      <c r="J644" s="58">
        <f t="shared" si="18"/>
        <v>0</v>
      </c>
      <c r="K644" s="58">
        <f t="shared" si="19"/>
        <v>0</v>
      </c>
      <c r="L644" s="57">
        <f>Grundbuch!J642</f>
        <v>0</v>
      </c>
    </row>
    <row r="645" spans="1:12" hidden="1" x14ac:dyDescent="0.2">
      <c r="A645" s="57" t="str">
        <f>IF(Grundbuch!C643&lt;&gt;"",Grundbuch!C643,"")</f>
        <v/>
      </c>
      <c r="B645" s="57" t="str">
        <f>IF(Grundbuch!D643&lt;&gt;"",Grundbuch!D643,"")</f>
        <v/>
      </c>
      <c r="C645" s="57" t="str">
        <f>IF(Grundbuch!E643&lt;&gt;"",Grundbuch!E643,"")</f>
        <v/>
      </c>
      <c r="D645" s="57" t="str">
        <f>IF(Grundbuch!F643&lt;&gt;"",Grundbuch!F643,"")</f>
        <v/>
      </c>
      <c r="E645" s="57" t="str">
        <f>IF(Grundbuch!G643&lt;&gt;"",Grundbuch!G643,"")</f>
        <v/>
      </c>
      <c r="F645" s="58">
        <f>Grundbuch!H643</f>
        <v>0</v>
      </c>
      <c r="G645" s="58">
        <f>Grundbuch!I643</f>
        <v>0</v>
      </c>
      <c r="H645" s="58">
        <f>SUMIF($E$4:$E645,$E645,$F$4:$F645)</f>
        <v>0</v>
      </c>
      <c r="I645" s="58">
        <f>SUMIF($E$4:$E645,$E645,$G$4:$G645)</f>
        <v>0</v>
      </c>
      <c r="J645" s="58">
        <f t="shared" si="18"/>
        <v>0</v>
      </c>
      <c r="K645" s="58">
        <f t="shared" si="19"/>
        <v>0</v>
      </c>
      <c r="L645" s="57">
        <f>Grundbuch!J643</f>
        <v>0</v>
      </c>
    </row>
    <row r="646" spans="1:12" hidden="1" x14ac:dyDescent="0.2">
      <c r="A646" s="57" t="str">
        <f>IF(Grundbuch!C644&lt;&gt;"",Grundbuch!C644,"")</f>
        <v/>
      </c>
      <c r="B646" s="57" t="str">
        <f>IF(Grundbuch!D644&lt;&gt;"",Grundbuch!D644,"")</f>
        <v/>
      </c>
      <c r="C646" s="57" t="str">
        <f>IF(Grundbuch!E644&lt;&gt;"",Grundbuch!E644,"")</f>
        <v/>
      </c>
      <c r="D646" s="57" t="str">
        <f>IF(Grundbuch!F644&lt;&gt;"",Grundbuch!F644,"")</f>
        <v/>
      </c>
      <c r="E646" s="57" t="str">
        <f>IF(Grundbuch!G644&lt;&gt;"",Grundbuch!G644,"")</f>
        <v/>
      </c>
      <c r="F646" s="58">
        <f>Grundbuch!H644</f>
        <v>0</v>
      </c>
      <c r="G646" s="58">
        <f>Grundbuch!I644</f>
        <v>0</v>
      </c>
      <c r="H646" s="58">
        <f>SUMIF($E$4:$E646,$E646,$F$4:$F646)</f>
        <v>0</v>
      </c>
      <c r="I646" s="58">
        <f>SUMIF($E$4:$E646,$E646,$G$4:$G646)</f>
        <v>0</v>
      </c>
      <c r="J646" s="58">
        <f t="shared" ref="J646:J709" si="20">IF(I646&gt;H646,I646-H646,0)</f>
        <v>0</v>
      </c>
      <c r="K646" s="58">
        <f t="shared" ref="K646:K709" si="21">IF(H646&gt;I646,H646-I646,0)</f>
        <v>0</v>
      </c>
      <c r="L646" s="57">
        <f>Grundbuch!J644</f>
        <v>0</v>
      </c>
    </row>
    <row r="647" spans="1:12" hidden="1" x14ac:dyDescent="0.2">
      <c r="A647" s="57" t="str">
        <f>IF(Grundbuch!C645&lt;&gt;"",Grundbuch!C645,"")</f>
        <v/>
      </c>
      <c r="B647" s="57" t="str">
        <f>IF(Grundbuch!D645&lt;&gt;"",Grundbuch!D645,"")</f>
        <v/>
      </c>
      <c r="C647" s="57" t="str">
        <f>IF(Grundbuch!E645&lt;&gt;"",Grundbuch!E645,"")</f>
        <v/>
      </c>
      <c r="D647" s="57" t="str">
        <f>IF(Grundbuch!F645&lt;&gt;"",Grundbuch!F645,"")</f>
        <v/>
      </c>
      <c r="E647" s="57" t="str">
        <f>IF(Grundbuch!G645&lt;&gt;"",Grundbuch!G645,"")</f>
        <v/>
      </c>
      <c r="F647" s="58">
        <f>Grundbuch!H645</f>
        <v>0</v>
      </c>
      <c r="G647" s="58">
        <f>Grundbuch!I645</f>
        <v>0</v>
      </c>
      <c r="H647" s="58">
        <f>SUMIF($E$4:$E647,$E647,$F$4:$F647)</f>
        <v>0</v>
      </c>
      <c r="I647" s="58">
        <f>SUMIF($E$4:$E647,$E647,$G$4:$G647)</f>
        <v>0</v>
      </c>
      <c r="J647" s="58">
        <f t="shared" si="20"/>
        <v>0</v>
      </c>
      <c r="K647" s="58">
        <f t="shared" si="21"/>
        <v>0</v>
      </c>
      <c r="L647" s="57">
        <f>Grundbuch!J645</f>
        <v>0</v>
      </c>
    </row>
    <row r="648" spans="1:12" hidden="1" x14ac:dyDescent="0.2">
      <c r="A648" s="57" t="str">
        <f>IF(Grundbuch!C646&lt;&gt;"",Grundbuch!C646,"")</f>
        <v/>
      </c>
      <c r="B648" s="57" t="str">
        <f>IF(Grundbuch!D646&lt;&gt;"",Grundbuch!D646,"")</f>
        <v/>
      </c>
      <c r="C648" s="57" t="str">
        <f>IF(Grundbuch!E646&lt;&gt;"",Grundbuch!E646,"")</f>
        <v/>
      </c>
      <c r="D648" s="57" t="str">
        <f>IF(Grundbuch!F646&lt;&gt;"",Grundbuch!F646,"")</f>
        <v/>
      </c>
      <c r="E648" s="57" t="str">
        <f>IF(Grundbuch!G646&lt;&gt;"",Grundbuch!G646,"")</f>
        <v/>
      </c>
      <c r="F648" s="58">
        <f>Grundbuch!H646</f>
        <v>0</v>
      </c>
      <c r="G648" s="58">
        <f>Grundbuch!I646</f>
        <v>0</v>
      </c>
      <c r="H648" s="58">
        <f>SUMIF($E$4:$E648,$E648,$F$4:$F648)</f>
        <v>0</v>
      </c>
      <c r="I648" s="58">
        <f>SUMIF($E$4:$E648,$E648,$G$4:$G648)</f>
        <v>0</v>
      </c>
      <c r="J648" s="58">
        <f t="shared" si="20"/>
        <v>0</v>
      </c>
      <c r="K648" s="58">
        <f t="shared" si="21"/>
        <v>0</v>
      </c>
      <c r="L648" s="57">
        <f>Grundbuch!J646</f>
        <v>0</v>
      </c>
    </row>
    <row r="649" spans="1:12" hidden="1" x14ac:dyDescent="0.2">
      <c r="A649" s="57" t="str">
        <f>IF(Grundbuch!C647&lt;&gt;"",Grundbuch!C647,"")</f>
        <v/>
      </c>
      <c r="B649" s="57" t="str">
        <f>IF(Grundbuch!D647&lt;&gt;"",Grundbuch!D647,"")</f>
        <v/>
      </c>
      <c r="C649" s="57" t="str">
        <f>IF(Grundbuch!E647&lt;&gt;"",Grundbuch!E647,"")</f>
        <v/>
      </c>
      <c r="D649" s="57" t="str">
        <f>IF(Grundbuch!F647&lt;&gt;"",Grundbuch!F647,"")</f>
        <v/>
      </c>
      <c r="E649" s="57" t="str">
        <f>IF(Grundbuch!G647&lt;&gt;"",Grundbuch!G647,"")</f>
        <v/>
      </c>
      <c r="F649" s="58">
        <f>Grundbuch!H647</f>
        <v>0</v>
      </c>
      <c r="G649" s="58">
        <f>Grundbuch!I647</f>
        <v>0</v>
      </c>
      <c r="H649" s="58">
        <f>SUMIF($E$4:$E649,$E649,$F$4:$F649)</f>
        <v>0</v>
      </c>
      <c r="I649" s="58">
        <f>SUMIF($E$4:$E649,$E649,$G$4:$G649)</f>
        <v>0</v>
      </c>
      <c r="J649" s="58">
        <f t="shared" si="20"/>
        <v>0</v>
      </c>
      <c r="K649" s="58">
        <f t="shared" si="21"/>
        <v>0</v>
      </c>
      <c r="L649" s="57">
        <f>Grundbuch!J647</f>
        <v>0</v>
      </c>
    </row>
    <row r="650" spans="1:12" hidden="1" x14ac:dyDescent="0.2">
      <c r="A650" s="57" t="str">
        <f>IF(Grundbuch!C648&lt;&gt;"",Grundbuch!C648,"")</f>
        <v/>
      </c>
      <c r="B650" s="57" t="str">
        <f>IF(Grundbuch!D648&lt;&gt;"",Grundbuch!D648,"")</f>
        <v/>
      </c>
      <c r="C650" s="57" t="str">
        <f>IF(Grundbuch!E648&lt;&gt;"",Grundbuch!E648,"")</f>
        <v/>
      </c>
      <c r="D650" s="57" t="str">
        <f>IF(Grundbuch!F648&lt;&gt;"",Grundbuch!F648,"")</f>
        <v/>
      </c>
      <c r="E650" s="57" t="str">
        <f>IF(Grundbuch!G648&lt;&gt;"",Grundbuch!G648,"")</f>
        <v/>
      </c>
      <c r="F650" s="58">
        <f>Grundbuch!H648</f>
        <v>0</v>
      </c>
      <c r="G650" s="58">
        <f>Grundbuch!I648</f>
        <v>0</v>
      </c>
      <c r="H650" s="58">
        <f>SUMIF($E$4:$E650,$E650,$F$4:$F650)</f>
        <v>0</v>
      </c>
      <c r="I650" s="58">
        <f>SUMIF($E$4:$E650,$E650,$G$4:$G650)</f>
        <v>0</v>
      </c>
      <c r="J650" s="58">
        <f t="shared" si="20"/>
        <v>0</v>
      </c>
      <c r="K650" s="58">
        <f t="shared" si="21"/>
        <v>0</v>
      </c>
      <c r="L650" s="57">
        <f>Grundbuch!J648</f>
        <v>0</v>
      </c>
    </row>
    <row r="651" spans="1:12" hidden="1" x14ac:dyDescent="0.2">
      <c r="A651" s="57" t="str">
        <f>IF(Grundbuch!C649&lt;&gt;"",Grundbuch!C649,"")</f>
        <v/>
      </c>
      <c r="B651" s="57" t="str">
        <f>IF(Grundbuch!D649&lt;&gt;"",Grundbuch!D649,"")</f>
        <v/>
      </c>
      <c r="C651" s="57" t="str">
        <f>IF(Grundbuch!E649&lt;&gt;"",Grundbuch!E649,"")</f>
        <v/>
      </c>
      <c r="D651" s="57" t="str">
        <f>IF(Grundbuch!F649&lt;&gt;"",Grundbuch!F649,"")</f>
        <v/>
      </c>
      <c r="E651" s="57" t="str">
        <f>IF(Grundbuch!G649&lt;&gt;"",Grundbuch!G649,"")</f>
        <v/>
      </c>
      <c r="F651" s="58">
        <f>Grundbuch!H649</f>
        <v>0</v>
      </c>
      <c r="G651" s="58">
        <f>Grundbuch!I649</f>
        <v>0</v>
      </c>
      <c r="H651" s="58">
        <f>SUMIF($E$4:$E651,$E651,$F$4:$F651)</f>
        <v>0</v>
      </c>
      <c r="I651" s="58">
        <f>SUMIF($E$4:$E651,$E651,$G$4:$G651)</f>
        <v>0</v>
      </c>
      <c r="J651" s="58">
        <f t="shared" si="20"/>
        <v>0</v>
      </c>
      <c r="K651" s="58">
        <f t="shared" si="21"/>
        <v>0</v>
      </c>
      <c r="L651" s="57">
        <f>Grundbuch!J649</f>
        <v>0</v>
      </c>
    </row>
    <row r="652" spans="1:12" hidden="1" x14ac:dyDescent="0.2">
      <c r="A652" s="57" t="str">
        <f>IF(Grundbuch!C650&lt;&gt;"",Grundbuch!C650,"")</f>
        <v/>
      </c>
      <c r="B652" s="57" t="str">
        <f>IF(Grundbuch!D650&lt;&gt;"",Grundbuch!D650,"")</f>
        <v/>
      </c>
      <c r="C652" s="57" t="str">
        <f>IF(Grundbuch!E650&lt;&gt;"",Grundbuch!E650,"")</f>
        <v/>
      </c>
      <c r="D652" s="57" t="str">
        <f>IF(Grundbuch!F650&lt;&gt;"",Grundbuch!F650,"")</f>
        <v/>
      </c>
      <c r="E652" s="57" t="str">
        <f>IF(Grundbuch!G650&lt;&gt;"",Grundbuch!G650,"")</f>
        <v/>
      </c>
      <c r="F652" s="58">
        <f>Grundbuch!H650</f>
        <v>0</v>
      </c>
      <c r="G652" s="58">
        <f>Grundbuch!I650</f>
        <v>0</v>
      </c>
      <c r="H652" s="58">
        <f>SUMIF($E$4:$E652,$E652,$F$4:$F652)</f>
        <v>0</v>
      </c>
      <c r="I652" s="58">
        <f>SUMIF($E$4:$E652,$E652,$G$4:$G652)</f>
        <v>0</v>
      </c>
      <c r="J652" s="58">
        <f t="shared" si="20"/>
        <v>0</v>
      </c>
      <c r="K652" s="58">
        <f t="shared" si="21"/>
        <v>0</v>
      </c>
      <c r="L652" s="57">
        <f>Grundbuch!J650</f>
        <v>0</v>
      </c>
    </row>
    <row r="653" spans="1:12" hidden="1" x14ac:dyDescent="0.2">
      <c r="A653" s="57" t="str">
        <f>IF(Grundbuch!C651&lt;&gt;"",Grundbuch!C651,"")</f>
        <v/>
      </c>
      <c r="B653" s="57" t="str">
        <f>IF(Grundbuch!D651&lt;&gt;"",Grundbuch!D651,"")</f>
        <v/>
      </c>
      <c r="C653" s="57" t="str">
        <f>IF(Grundbuch!E651&lt;&gt;"",Grundbuch!E651,"")</f>
        <v/>
      </c>
      <c r="D653" s="57" t="str">
        <f>IF(Grundbuch!F651&lt;&gt;"",Grundbuch!F651,"")</f>
        <v/>
      </c>
      <c r="E653" s="57" t="str">
        <f>IF(Grundbuch!G651&lt;&gt;"",Grundbuch!G651,"")</f>
        <v/>
      </c>
      <c r="F653" s="58">
        <f>Grundbuch!H651</f>
        <v>0</v>
      </c>
      <c r="G653" s="58">
        <f>Grundbuch!I651</f>
        <v>0</v>
      </c>
      <c r="H653" s="58">
        <f>SUMIF($E$4:$E653,$E653,$F$4:$F653)</f>
        <v>0</v>
      </c>
      <c r="I653" s="58">
        <f>SUMIF($E$4:$E653,$E653,$G$4:$G653)</f>
        <v>0</v>
      </c>
      <c r="J653" s="58">
        <f t="shared" si="20"/>
        <v>0</v>
      </c>
      <c r="K653" s="58">
        <f t="shared" si="21"/>
        <v>0</v>
      </c>
      <c r="L653" s="57">
        <f>Grundbuch!J651</f>
        <v>0</v>
      </c>
    </row>
    <row r="654" spans="1:12" hidden="1" x14ac:dyDescent="0.2">
      <c r="A654" s="57" t="str">
        <f>IF(Grundbuch!C652&lt;&gt;"",Grundbuch!C652,"")</f>
        <v/>
      </c>
      <c r="B654" s="57" t="str">
        <f>IF(Grundbuch!D652&lt;&gt;"",Grundbuch!D652,"")</f>
        <v/>
      </c>
      <c r="C654" s="57" t="str">
        <f>IF(Grundbuch!E652&lt;&gt;"",Grundbuch!E652,"")</f>
        <v/>
      </c>
      <c r="D654" s="57" t="str">
        <f>IF(Grundbuch!F652&lt;&gt;"",Grundbuch!F652,"")</f>
        <v/>
      </c>
      <c r="E654" s="57" t="str">
        <f>IF(Grundbuch!G652&lt;&gt;"",Grundbuch!G652,"")</f>
        <v/>
      </c>
      <c r="F654" s="58">
        <f>Grundbuch!H652</f>
        <v>0</v>
      </c>
      <c r="G654" s="58">
        <f>Grundbuch!I652</f>
        <v>0</v>
      </c>
      <c r="H654" s="58">
        <f>SUMIF($E$4:$E654,$E654,$F$4:$F654)</f>
        <v>0</v>
      </c>
      <c r="I654" s="58">
        <f>SUMIF($E$4:$E654,$E654,$G$4:$G654)</f>
        <v>0</v>
      </c>
      <c r="J654" s="58">
        <f t="shared" si="20"/>
        <v>0</v>
      </c>
      <c r="K654" s="58">
        <f t="shared" si="21"/>
        <v>0</v>
      </c>
      <c r="L654" s="57">
        <f>Grundbuch!J652</f>
        <v>0</v>
      </c>
    </row>
    <row r="655" spans="1:12" hidden="1" x14ac:dyDescent="0.2">
      <c r="A655" s="57" t="str">
        <f>IF(Grundbuch!C653&lt;&gt;"",Grundbuch!C653,"")</f>
        <v/>
      </c>
      <c r="B655" s="57" t="str">
        <f>IF(Grundbuch!D653&lt;&gt;"",Grundbuch!D653,"")</f>
        <v/>
      </c>
      <c r="C655" s="57" t="str">
        <f>IF(Grundbuch!E653&lt;&gt;"",Grundbuch!E653,"")</f>
        <v/>
      </c>
      <c r="D655" s="57" t="str">
        <f>IF(Grundbuch!F653&lt;&gt;"",Grundbuch!F653,"")</f>
        <v/>
      </c>
      <c r="E655" s="57" t="str">
        <f>IF(Grundbuch!G653&lt;&gt;"",Grundbuch!G653,"")</f>
        <v/>
      </c>
      <c r="F655" s="58">
        <f>Grundbuch!H653</f>
        <v>0</v>
      </c>
      <c r="G655" s="58">
        <f>Grundbuch!I653</f>
        <v>0</v>
      </c>
      <c r="H655" s="58">
        <f>SUMIF($E$4:$E655,$E655,$F$4:$F655)</f>
        <v>0</v>
      </c>
      <c r="I655" s="58">
        <f>SUMIF($E$4:$E655,$E655,$G$4:$G655)</f>
        <v>0</v>
      </c>
      <c r="J655" s="58">
        <f t="shared" si="20"/>
        <v>0</v>
      </c>
      <c r="K655" s="58">
        <f t="shared" si="21"/>
        <v>0</v>
      </c>
      <c r="L655" s="57">
        <f>Grundbuch!J653</f>
        <v>0</v>
      </c>
    </row>
    <row r="656" spans="1:12" hidden="1" x14ac:dyDescent="0.2">
      <c r="A656" s="57" t="str">
        <f>IF(Grundbuch!C654&lt;&gt;"",Grundbuch!C654,"")</f>
        <v/>
      </c>
      <c r="B656" s="57" t="str">
        <f>IF(Grundbuch!D654&lt;&gt;"",Grundbuch!D654,"")</f>
        <v/>
      </c>
      <c r="C656" s="57" t="str">
        <f>IF(Grundbuch!E654&lt;&gt;"",Grundbuch!E654,"")</f>
        <v/>
      </c>
      <c r="D656" s="57" t="str">
        <f>IF(Grundbuch!F654&lt;&gt;"",Grundbuch!F654,"")</f>
        <v/>
      </c>
      <c r="E656" s="57" t="str">
        <f>IF(Grundbuch!G654&lt;&gt;"",Grundbuch!G654,"")</f>
        <v/>
      </c>
      <c r="F656" s="58">
        <f>Grundbuch!H654</f>
        <v>0</v>
      </c>
      <c r="G656" s="58">
        <f>Grundbuch!I654</f>
        <v>0</v>
      </c>
      <c r="H656" s="58">
        <f>SUMIF($E$4:$E656,$E656,$F$4:$F656)</f>
        <v>0</v>
      </c>
      <c r="I656" s="58">
        <f>SUMIF($E$4:$E656,$E656,$G$4:$G656)</f>
        <v>0</v>
      </c>
      <c r="J656" s="58">
        <f t="shared" si="20"/>
        <v>0</v>
      </c>
      <c r="K656" s="58">
        <f t="shared" si="21"/>
        <v>0</v>
      </c>
      <c r="L656" s="57">
        <f>Grundbuch!J654</f>
        <v>0</v>
      </c>
    </row>
    <row r="657" spans="1:12" hidden="1" x14ac:dyDescent="0.2">
      <c r="A657" s="57" t="str">
        <f>IF(Grundbuch!C655&lt;&gt;"",Grundbuch!C655,"")</f>
        <v/>
      </c>
      <c r="B657" s="57" t="str">
        <f>IF(Grundbuch!D655&lt;&gt;"",Grundbuch!D655,"")</f>
        <v/>
      </c>
      <c r="C657" s="57" t="str">
        <f>IF(Grundbuch!E655&lt;&gt;"",Grundbuch!E655,"")</f>
        <v/>
      </c>
      <c r="D657" s="57" t="str">
        <f>IF(Grundbuch!F655&lt;&gt;"",Grundbuch!F655,"")</f>
        <v/>
      </c>
      <c r="E657" s="57" t="str">
        <f>IF(Grundbuch!G655&lt;&gt;"",Grundbuch!G655,"")</f>
        <v/>
      </c>
      <c r="F657" s="58">
        <f>Grundbuch!H655</f>
        <v>0</v>
      </c>
      <c r="G657" s="58">
        <f>Grundbuch!I655</f>
        <v>0</v>
      </c>
      <c r="H657" s="58">
        <f>SUMIF($E$4:$E657,$E657,$F$4:$F657)</f>
        <v>0</v>
      </c>
      <c r="I657" s="58">
        <f>SUMIF($E$4:$E657,$E657,$G$4:$G657)</f>
        <v>0</v>
      </c>
      <c r="J657" s="58">
        <f t="shared" si="20"/>
        <v>0</v>
      </c>
      <c r="K657" s="58">
        <f t="shared" si="21"/>
        <v>0</v>
      </c>
      <c r="L657" s="57">
        <f>Grundbuch!J655</f>
        <v>0</v>
      </c>
    </row>
    <row r="658" spans="1:12" hidden="1" x14ac:dyDescent="0.2">
      <c r="A658" s="57" t="str">
        <f>IF(Grundbuch!C656&lt;&gt;"",Grundbuch!C656,"")</f>
        <v/>
      </c>
      <c r="B658" s="57" t="str">
        <f>IF(Grundbuch!D656&lt;&gt;"",Grundbuch!D656,"")</f>
        <v/>
      </c>
      <c r="C658" s="57" t="str">
        <f>IF(Grundbuch!E656&lt;&gt;"",Grundbuch!E656,"")</f>
        <v/>
      </c>
      <c r="D658" s="57" t="str">
        <f>IF(Grundbuch!F656&lt;&gt;"",Grundbuch!F656,"")</f>
        <v/>
      </c>
      <c r="E658" s="57" t="str">
        <f>IF(Grundbuch!G656&lt;&gt;"",Grundbuch!G656,"")</f>
        <v/>
      </c>
      <c r="F658" s="58">
        <f>Grundbuch!H656</f>
        <v>0</v>
      </c>
      <c r="G658" s="58">
        <f>Grundbuch!I656</f>
        <v>0</v>
      </c>
      <c r="H658" s="58">
        <f>SUMIF($E$4:$E658,$E658,$F$4:$F658)</f>
        <v>0</v>
      </c>
      <c r="I658" s="58">
        <f>SUMIF($E$4:$E658,$E658,$G$4:$G658)</f>
        <v>0</v>
      </c>
      <c r="J658" s="58">
        <f t="shared" si="20"/>
        <v>0</v>
      </c>
      <c r="K658" s="58">
        <f t="shared" si="21"/>
        <v>0</v>
      </c>
      <c r="L658" s="57">
        <f>Grundbuch!J656</f>
        <v>0</v>
      </c>
    </row>
    <row r="659" spans="1:12" hidden="1" x14ac:dyDescent="0.2">
      <c r="A659" s="57" t="str">
        <f>IF(Grundbuch!C657&lt;&gt;"",Grundbuch!C657,"")</f>
        <v/>
      </c>
      <c r="B659" s="57" t="str">
        <f>IF(Grundbuch!D657&lt;&gt;"",Grundbuch!D657,"")</f>
        <v/>
      </c>
      <c r="C659" s="57" t="str">
        <f>IF(Grundbuch!E657&lt;&gt;"",Grundbuch!E657,"")</f>
        <v/>
      </c>
      <c r="D659" s="57" t="str">
        <f>IF(Grundbuch!F657&lt;&gt;"",Grundbuch!F657,"")</f>
        <v/>
      </c>
      <c r="E659" s="57" t="str">
        <f>IF(Grundbuch!G657&lt;&gt;"",Grundbuch!G657,"")</f>
        <v/>
      </c>
      <c r="F659" s="58">
        <f>Grundbuch!H657</f>
        <v>0</v>
      </c>
      <c r="G659" s="58">
        <f>Grundbuch!I657</f>
        <v>0</v>
      </c>
      <c r="H659" s="58">
        <f>SUMIF($E$4:$E659,$E659,$F$4:$F659)</f>
        <v>0</v>
      </c>
      <c r="I659" s="58">
        <f>SUMIF($E$4:$E659,$E659,$G$4:$G659)</f>
        <v>0</v>
      </c>
      <c r="J659" s="58">
        <f t="shared" si="20"/>
        <v>0</v>
      </c>
      <c r="K659" s="58">
        <f t="shared" si="21"/>
        <v>0</v>
      </c>
      <c r="L659" s="57">
        <f>Grundbuch!J657</f>
        <v>0</v>
      </c>
    </row>
    <row r="660" spans="1:12" hidden="1" x14ac:dyDescent="0.2">
      <c r="A660" s="57" t="str">
        <f>IF(Grundbuch!C658&lt;&gt;"",Grundbuch!C658,"")</f>
        <v/>
      </c>
      <c r="B660" s="57" t="str">
        <f>IF(Grundbuch!D658&lt;&gt;"",Grundbuch!D658,"")</f>
        <v/>
      </c>
      <c r="C660" s="57" t="str">
        <f>IF(Grundbuch!E658&lt;&gt;"",Grundbuch!E658,"")</f>
        <v/>
      </c>
      <c r="D660" s="57" t="str">
        <f>IF(Grundbuch!F658&lt;&gt;"",Grundbuch!F658,"")</f>
        <v/>
      </c>
      <c r="E660" s="57" t="str">
        <f>IF(Grundbuch!G658&lt;&gt;"",Grundbuch!G658,"")</f>
        <v/>
      </c>
      <c r="F660" s="58">
        <f>Grundbuch!H658</f>
        <v>0</v>
      </c>
      <c r="G660" s="58">
        <f>Grundbuch!I658</f>
        <v>0</v>
      </c>
      <c r="H660" s="58">
        <f>SUMIF($E$4:$E660,$E660,$F$4:$F660)</f>
        <v>0</v>
      </c>
      <c r="I660" s="58">
        <f>SUMIF($E$4:$E660,$E660,$G$4:$G660)</f>
        <v>0</v>
      </c>
      <c r="J660" s="58">
        <f t="shared" si="20"/>
        <v>0</v>
      </c>
      <c r="K660" s="58">
        <f t="shared" si="21"/>
        <v>0</v>
      </c>
      <c r="L660" s="57">
        <f>Grundbuch!J658</f>
        <v>0</v>
      </c>
    </row>
    <row r="661" spans="1:12" hidden="1" x14ac:dyDescent="0.2">
      <c r="A661" s="57" t="str">
        <f>IF(Grundbuch!C659&lt;&gt;"",Grundbuch!C659,"")</f>
        <v/>
      </c>
      <c r="B661" s="57" t="str">
        <f>IF(Grundbuch!D659&lt;&gt;"",Grundbuch!D659,"")</f>
        <v/>
      </c>
      <c r="C661" s="57" t="str">
        <f>IF(Grundbuch!E659&lt;&gt;"",Grundbuch!E659,"")</f>
        <v/>
      </c>
      <c r="D661" s="57" t="str">
        <f>IF(Grundbuch!F659&lt;&gt;"",Grundbuch!F659,"")</f>
        <v/>
      </c>
      <c r="E661" s="57" t="str">
        <f>IF(Grundbuch!G659&lt;&gt;"",Grundbuch!G659,"")</f>
        <v/>
      </c>
      <c r="F661" s="58">
        <f>Grundbuch!H659</f>
        <v>0</v>
      </c>
      <c r="G661" s="58">
        <f>Grundbuch!I659</f>
        <v>0</v>
      </c>
      <c r="H661" s="58">
        <f>SUMIF($E$4:$E661,$E661,$F$4:$F661)</f>
        <v>0</v>
      </c>
      <c r="I661" s="58">
        <f>SUMIF($E$4:$E661,$E661,$G$4:$G661)</f>
        <v>0</v>
      </c>
      <c r="J661" s="58">
        <f t="shared" si="20"/>
        <v>0</v>
      </c>
      <c r="K661" s="58">
        <f t="shared" si="21"/>
        <v>0</v>
      </c>
      <c r="L661" s="57">
        <f>Grundbuch!J659</f>
        <v>0</v>
      </c>
    </row>
    <row r="662" spans="1:12" hidden="1" x14ac:dyDescent="0.2">
      <c r="A662" s="57" t="str">
        <f>IF(Grundbuch!C660&lt;&gt;"",Grundbuch!C660,"")</f>
        <v/>
      </c>
      <c r="B662" s="57" t="str">
        <f>IF(Grundbuch!D660&lt;&gt;"",Grundbuch!D660,"")</f>
        <v/>
      </c>
      <c r="C662" s="57" t="str">
        <f>IF(Grundbuch!E660&lt;&gt;"",Grundbuch!E660,"")</f>
        <v/>
      </c>
      <c r="D662" s="57" t="str">
        <f>IF(Grundbuch!F660&lt;&gt;"",Grundbuch!F660,"")</f>
        <v/>
      </c>
      <c r="E662" s="57" t="str">
        <f>IF(Grundbuch!G660&lt;&gt;"",Grundbuch!G660,"")</f>
        <v/>
      </c>
      <c r="F662" s="58">
        <f>Grundbuch!H660</f>
        <v>0</v>
      </c>
      <c r="G662" s="58">
        <f>Grundbuch!I660</f>
        <v>0</v>
      </c>
      <c r="H662" s="58">
        <f>SUMIF($E$4:$E662,$E662,$F$4:$F662)</f>
        <v>0</v>
      </c>
      <c r="I662" s="58">
        <f>SUMIF($E$4:$E662,$E662,$G$4:$G662)</f>
        <v>0</v>
      </c>
      <c r="J662" s="58">
        <f t="shared" si="20"/>
        <v>0</v>
      </c>
      <c r="K662" s="58">
        <f t="shared" si="21"/>
        <v>0</v>
      </c>
      <c r="L662" s="57">
        <f>Grundbuch!J660</f>
        <v>0</v>
      </c>
    </row>
    <row r="663" spans="1:12" hidden="1" x14ac:dyDescent="0.2">
      <c r="A663" s="57" t="str">
        <f>IF(Grundbuch!C661&lt;&gt;"",Grundbuch!C661,"")</f>
        <v/>
      </c>
      <c r="B663" s="57" t="str">
        <f>IF(Grundbuch!D661&lt;&gt;"",Grundbuch!D661,"")</f>
        <v/>
      </c>
      <c r="C663" s="57" t="str">
        <f>IF(Grundbuch!E661&lt;&gt;"",Grundbuch!E661,"")</f>
        <v/>
      </c>
      <c r="D663" s="57" t="str">
        <f>IF(Grundbuch!F661&lt;&gt;"",Grundbuch!F661,"")</f>
        <v/>
      </c>
      <c r="E663" s="57" t="str">
        <f>IF(Grundbuch!G661&lt;&gt;"",Grundbuch!G661,"")</f>
        <v/>
      </c>
      <c r="F663" s="58">
        <f>Grundbuch!H661</f>
        <v>0</v>
      </c>
      <c r="G663" s="58">
        <f>Grundbuch!I661</f>
        <v>0</v>
      </c>
      <c r="H663" s="58">
        <f>SUMIF($E$4:$E663,$E663,$F$4:$F663)</f>
        <v>0</v>
      </c>
      <c r="I663" s="58">
        <f>SUMIF($E$4:$E663,$E663,$G$4:$G663)</f>
        <v>0</v>
      </c>
      <c r="J663" s="58">
        <f t="shared" si="20"/>
        <v>0</v>
      </c>
      <c r="K663" s="58">
        <f t="shared" si="21"/>
        <v>0</v>
      </c>
      <c r="L663" s="57">
        <f>Grundbuch!J661</f>
        <v>0</v>
      </c>
    </row>
    <row r="664" spans="1:12" hidden="1" x14ac:dyDescent="0.2">
      <c r="A664" s="57" t="str">
        <f>IF(Grundbuch!C662&lt;&gt;"",Grundbuch!C662,"")</f>
        <v/>
      </c>
      <c r="B664" s="57" t="str">
        <f>IF(Grundbuch!D662&lt;&gt;"",Grundbuch!D662,"")</f>
        <v/>
      </c>
      <c r="C664" s="57" t="str">
        <f>IF(Grundbuch!E662&lt;&gt;"",Grundbuch!E662,"")</f>
        <v/>
      </c>
      <c r="D664" s="57" t="str">
        <f>IF(Grundbuch!F662&lt;&gt;"",Grundbuch!F662,"")</f>
        <v/>
      </c>
      <c r="E664" s="57" t="str">
        <f>IF(Grundbuch!G662&lt;&gt;"",Grundbuch!G662,"")</f>
        <v/>
      </c>
      <c r="F664" s="58">
        <f>Grundbuch!H662</f>
        <v>0</v>
      </c>
      <c r="G664" s="58">
        <f>Grundbuch!I662</f>
        <v>0</v>
      </c>
      <c r="H664" s="58">
        <f>SUMIF($E$4:$E664,$E664,$F$4:$F664)</f>
        <v>0</v>
      </c>
      <c r="I664" s="58">
        <f>SUMIF($E$4:$E664,$E664,$G$4:$G664)</f>
        <v>0</v>
      </c>
      <c r="J664" s="58">
        <f t="shared" si="20"/>
        <v>0</v>
      </c>
      <c r="K664" s="58">
        <f t="shared" si="21"/>
        <v>0</v>
      </c>
      <c r="L664" s="57">
        <f>Grundbuch!J662</f>
        <v>0</v>
      </c>
    </row>
    <row r="665" spans="1:12" hidden="1" x14ac:dyDescent="0.2">
      <c r="A665" s="57" t="str">
        <f>IF(Grundbuch!C663&lt;&gt;"",Grundbuch!C663,"")</f>
        <v/>
      </c>
      <c r="B665" s="57" t="str">
        <f>IF(Grundbuch!D663&lt;&gt;"",Grundbuch!D663,"")</f>
        <v/>
      </c>
      <c r="C665" s="57" t="str">
        <f>IF(Grundbuch!E663&lt;&gt;"",Grundbuch!E663,"")</f>
        <v/>
      </c>
      <c r="D665" s="57" t="str">
        <f>IF(Grundbuch!F663&lt;&gt;"",Grundbuch!F663,"")</f>
        <v/>
      </c>
      <c r="E665" s="57" t="str">
        <f>IF(Grundbuch!G663&lt;&gt;"",Grundbuch!G663,"")</f>
        <v/>
      </c>
      <c r="F665" s="58">
        <f>Grundbuch!H663</f>
        <v>0</v>
      </c>
      <c r="G665" s="58">
        <f>Grundbuch!I663</f>
        <v>0</v>
      </c>
      <c r="H665" s="58">
        <f>SUMIF($E$4:$E665,$E665,$F$4:$F665)</f>
        <v>0</v>
      </c>
      <c r="I665" s="58">
        <f>SUMIF($E$4:$E665,$E665,$G$4:$G665)</f>
        <v>0</v>
      </c>
      <c r="J665" s="58">
        <f t="shared" si="20"/>
        <v>0</v>
      </c>
      <c r="K665" s="58">
        <f t="shared" si="21"/>
        <v>0</v>
      </c>
      <c r="L665" s="57">
        <f>Grundbuch!J663</f>
        <v>0</v>
      </c>
    </row>
    <row r="666" spans="1:12" hidden="1" x14ac:dyDescent="0.2">
      <c r="A666" s="57" t="str">
        <f>IF(Grundbuch!C664&lt;&gt;"",Grundbuch!C664,"")</f>
        <v/>
      </c>
      <c r="B666" s="57" t="str">
        <f>IF(Grundbuch!D664&lt;&gt;"",Grundbuch!D664,"")</f>
        <v/>
      </c>
      <c r="C666" s="57" t="str">
        <f>IF(Grundbuch!E664&lt;&gt;"",Grundbuch!E664,"")</f>
        <v/>
      </c>
      <c r="D666" s="57" t="str">
        <f>IF(Grundbuch!F664&lt;&gt;"",Grundbuch!F664,"")</f>
        <v/>
      </c>
      <c r="E666" s="57" t="str">
        <f>IF(Grundbuch!G664&lt;&gt;"",Grundbuch!G664,"")</f>
        <v/>
      </c>
      <c r="F666" s="58">
        <f>Grundbuch!H664</f>
        <v>0</v>
      </c>
      <c r="G666" s="58">
        <f>Grundbuch!I664</f>
        <v>0</v>
      </c>
      <c r="H666" s="58">
        <f>SUMIF($E$4:$E666,$E666,$F$4:$F666)</f>
        <v>0</v>
      </c>
      <c r="I666" s="58">
        <f>SUMIF($E$4:$E666,$E666,$G$4:$G666)</f>
        <v>0</v>
      </c>
      <c r="J666" s="58">
        <f t="shared" si="20"/>
        <v>0</v>
      </c>
      <c r="K666" s="58">
        <f t="shared" si="21"/>
        <v>0</v>
      </c>
      <c r="L666" s="57">
        <f>Grundbuch!J664</f>
        <v>0</v>
      </c>
    </row>
    <row r="667" spans="1:12" hidden="1" x14ac:dyDescent="0.2">
      <c r="A667" s="57" t="str">
        <f>IF(Grundbuch!C665&lt;&gt;"",Grundbuch!C665,"")</f>
        <v/>
      </c>
      <c r="B667" s="57" t="str">
        <f>IF(Grundbuch!D665&lt;&gt;"",Grundbuch!D665,"")</f>
        <v/>
      </c>
      <c r="C667" s="57" t="str">
        <f>IF(Grundbuch!E665&lt;&gt;"",Grundbuch!E665,"")</f>
        <v/>
      </c>
      <c r="D667" s="57" t="str">
        <f>IF(Grundbuch!F665&lt;&gt;"",Grundbuch!F665,"")</f>
        <v/>
      </c>
      <c r="E667" s="57" t="str">
        <f>IF(Grundbuch!G665&lt;&gt;"",Grundbuch!G665,"")</f>
        <v/>
      </c>
      <c r="F667" s="58">
        <f>Grundbuch!H665</f>
        <v>0</v>
      </c>
      <c r="G667" s="58">
        <f>Grundbuch!I665</f>
        <v>0</v>
      </c>
      <c r="H667" s="58">
        <f>SUMIF($E$4:$E667,$E667,$F$4:$F667)</f>
        <v>0</v>
      </c>
      <c r="I667" s="58">
        <f>SUMIF($E$4:$E667,$E667,$G$4:$G667)</f>
        <v>0</v>
      </c>
      <c r="J667" s="58">
        <f t="shared" si="20"/>
        <v>0</v>
      </c>
      <c r="K667" s="58">
        <f t="shared" si="21"/>
        <v>0</v>
      </c>
      <c r="L667" s="57">
        <f>Grundbuch!J665</f>
        <v>0</v>
      </c>
    </row>
    <row r="668" spans="1:12" hidden="1" x14ac:dyDescent="0.2">
      <c r="A668" s="57" t="str">
        <f>IF(Grundbuch!C666&lt;&gt;"",Grundbuch!C666,"")</f>
        <v/>
      </c>
      <c r="B668" s="57" t="str">
        <f>IF(Grundbuch!D666&lt;&gt;"",Grundbuch!D666,"")</f>
        <v/>
      </c>
      <c r="C668" s="57" t="str">
        <f>IF(Grundbuch!E666&lt;&gt;"",Grundbuch!E666,"")</f>
        <v/>
      </c>
      <c r="D668" s="57" t="str">
        <f>IF(Grundbuch!F666&lt;&gt;"",Grundbuch!F666,"")</f>
        <v/>
      </c>
      <c r="E668" s="57" t="str">
        <f>IF(Grundbuch!G666&lt;&gt;"",Grundbuch!G666,"")</f>
        <v/>
      </c>
      <c r="F668" s="58">
        <f>Grundbuch!H666</f>
        <v>0</v>
      </c>
      <c r="G668" s="58">
        <f>Grundbuch!I666</f>
        <v>0</v>
      </c>
      <c r="H668" s="58">
        <f>SUMIF($E$4:$E668,$E668,$F$4:$F668)</f>
        <v>0</v>
      </c>
      <c r="I668" s="58">
        <f>SUMIF($E$4:$E668,$E668,$G$4:$G668)</f>
        <v>0</v>
      </c>
      <c r="J668" s="58">
        <f t="shared" si="20"/>
        <v>0</v>
      </c>
      <c r="K668" s="58">
        <f t="shared" si="21"/>
        <v>0</v>
      </c>
      <c r="L668" s="57">
        <f>Grundbuch!J666</f>
        <v>0</v>
      </c>
    </row>
    <row r="669" spans="1:12" hidden="1" x14ac:dyDescent="0.2">
      <c r="A669" s="57" t="str">
        <f>IF(Grundbuch!C667&lt;&gt;"",Grundbuch!C667,"")</f>
        <v/>
      </c>
      <c r="B669" s="57" t="str">
        <f>IF(Grundbuch!D667&lt;&gt;"",Grundbuch!D667,"")</f>
        <v/>
      </c>
      <c r="C669" s="57" t="str">
        <f>IF(Grundbuch!E667&lt;&gt;"",Grundbuch!E667,"")</f>
        <v/>
      </c>
      <c r="D669" s="57" t="str">
        <f>IF(Grundbuch!F667&lt;&gt;"",Grundbuch!F667,"")</f>
        <v/>
      </c>
      <c r="E669" s="57" t="str">
        <f>IF(Grundbuch!G667&lt;&gt;"",Grundbuch!G667,"")</f>
        <v/>
      </c>
      <c r="F669" s="58">
        <f>Grundbuch!H667</f>
        <v>0</v>
      </c>
      <c r="G669" s="58">
        <f>Grundbuch!I667</f>
        <v>0</v>
      </c>
      <c r="H669" s="58">
        <f>SUMIF($E$4:$E669,$E669,$F$4:$F669)</f>
        <v>0</v>
      </c>
      <c r="I669" s="58">
        <f>SUMIF($E$4:$E669,$E669,$G$4:$G669)</f>
        <v>0</v>
      </c>
      <c r="J669" s="58">
        <f t="shared" si="20"/>
        <v>0</v>
      </c>
      <c r="K669" s="58">
        <f t="shared" si="21"/>
        <v>0</v>
      </c>
      <c r="L669" s="57">
        <f>Grundbuch!J667</f>
        <v>0</v>
      </c>
    </row>
    <row r="670" spans="1:12" hidden="1" x14ac:dyDescent="0.2">
      <c r="A670" s="57" t="str">
        <f>IF(Grundbuch!C668&lt;&gt;"",Grundbuch!C668,"")</f>
        <v/>
      </c>
      <c r="B670" s="57" t="str">
        <f>IF(Grundbuch!D668&lt;&gt;"",Grundbuch!D668,"")</f>
        <v/>
      </c>
      <c r="C670" s="57" t="str">
        <f>IF(Grundbuch!E668&lt;&gt;"",Grundbuch!E668,"")</f>
        <v/>
      </c>
      <c r="D670" s="57" t="str">
        <f>IF(Grundbuch!F668&lt;&gt;"",Grundbuch!F668,"")</f>
        <v/>
      </c>
      <c r="E670" s="57" t="str">
        <f>IF(Grundbuch!G668&lt;&gt;"",Grundbuch!G668,"")</f>
        <v/>
      </c>
      <c r="F670" s="58">
        <f>Grundbuch!H668</f>
        <v>0</v>
      </c>
      <c r="G670" s="58">
        <f>Grundbuch!I668</f>
        <v>0</v>
      </c>
      <c r="H670" s="58">
        <f>SUMIF($E$4:$E670,$E670,$F$4:$F670)</f>
        <v>0</v>
      </c>
      <c r="I670" s="58">
        <f>SUMIF($E$4:$E670,$E670,$G$4:$G670)</f>
        <v>0</v>
      </c>
      <c r="J670" s="58">
        <f t="shared" si="20"/>
        <v>0</v>
      </c>
      <c r="K670" s="58">
        <f t="shared" si="21"/>
        <v>0</v>
      </c>
      <c r="L670" s="57">
        <f>Grundbuch!J668</f>
        <v>0</v>
      </c>
    </row>
    <row r="671" spans="1:12" hidden="1" x14ac:dyDescent="0.2">
      <c r="A671" s="57" t="str">
        <f>IF(Grundbuch!C669&lt;&gt;"",Grundbuch!C669,"")</f>
        <v/>
      </c>
      <c r="B671" s="57" t="str">
        <f>IF(Grundbuch!D669&lt;&gt;"",Grundbuch!D669,"")</f>
        <v/>
      </c>
      <c r="C671" s="57" t="str">
        <f>IF(Grundbuch!E669&lt;&gt;"",Grundbuch!E669,"")</f>
        <v/>
      </c>
      <c r="D671" s="57" t="str">
        <f>IF(Grundbuch!F669&lt;&gt;"",Grundbuch!F669,"")</f>
        <v/>
      </c>
      <c r="E671" s="57" t="str">
        <f>IF(Grundbuch!G669&lt;&gt;"",Grundbuch!G669,"")</f>
        <v/>
      </c>
      <c r="F671" s="58">
        <f>Grundbuch!H669</f>
        <v>0</v>
      </c>
      <c r="G671" s="58">
        <f>Grundbuch!I669</f>
        <v>0</v>
      </c>
      <c r="H671" s="58">
        <f>SUMIF($E$4:$E671,$E671,$F$4:$F671)</f>
        <v>0</v>
      </c>
      <c r="I671" s="58">
        <f>SUMIF($E$4:$E671,$E671,$G$4:$G671)</f>
        <v>0</v>
      </c>
      <c r="J671" s="58">
        <f t="shared" si="20"/>
        <v>0</v>
      </c>
      <c r="K671" s="58">
        <f t="shared" si="21"/>
        <v>0</v>
      </c>
      <c r="L671" s="57">
        <f>Grundbuch!J669</f>
        <v>0</v>
      </c>
    </row>
    <row r="672" spans="1:12" hidden="1" x14ac:dyDescent="0.2">
      <c r="A672" s="57" t="str">
        <f>IF(Grundbuch!C670&lt;&gt;"",Grundbuch!C670,"")</f>
        <v/>
      </c>
      <c r="B672" s="57" t="str">
        <f>IF(Grundbuch!D670&lt;&gt;"",Grundbuch!D670,"")</f>
        <v/>
      </c>
      <c r="C672" s="57" t="str">
        <f>IF(Grundbuch!E670&lt;&gt;"",Grundbuch!E670,"")</f>
        <v/>
      </c>
      <c r="D672" s="57" t="str">
        <f>IF(Grundbuch!F670&lt;&gt;"",Grundbuch!F670,"")</f>
        <v/>
      </c>
      <c r="E672" s="57" t="str">
        <f>IF(Grundbuch!G670&lt;&gt;"",Grundbuch!G670,"")</f>
        <v/>
      </c>
      <c r="F672" s="58">
        <f>Grundbuch!H670</f>
        <v>0</v>
      </c>
      <c r="G672" s="58">
        <f>Grundbuch!I670</f>
        <v>0</v>
      </c>
      <c r="H672" s="58">
        <f>SUMIF($E$4:$E672,$E672,$F$4:$F672)</f>
        <v>0</v>
      </c>
      <c r="I672" s="58">
        <f>SUMIF($E$4:$E672,$E672,$G$4:$G672)</f>
        <v>0</v>
      </c>
      <c r="J672" s="58">
        <f t="shared" si="20"/>
        <v>0</v>
      </c>
      <c r="K672" s="58">
        <f t="shared" si="21"/>
        <v>0</v>
      </c>
      <c r="L672" s="57">
        <f>Grundbuch!J670</f>
        <v>0</v>
      </c>
    </row>
    <row r="673" spans="1:12" hidden="1" x14ac:dyDescent="0.2">
      <c r="A673" s="57" t="str">
        <f>IF(Grundbuch!C671&lt;&gt;"",Grundbuch!C671,"")</f>
        <v/>
      </c>
      <c r="B673" s="57" t="str">
        <f>IF(Grundbuch!D671&lt;&gt;"",Grundbuch!D671,"")</f>
        <v/>
      </c>
      <c r="C673" s="57" t="str">
        <f>IF(Grundbuch!E671&lt;&gt;"",Grundbuch!E671,"")</f>
        <v/>
      </c>
      <c r="D673" s="57" t="str">
        <f>IF(Grundbuch!F671&lt;&gt;"",Grundbuch!F671,"")</f>
        <v/>
      </c>
      <c r="E673" s="57" t="str">
        <f>IF(Grundbuch!G671&lt;&gt;"",Grundbuch!G671,"")</f>
        <v/>
      </c>
      <c r="F673" s="58">
        <f>Grundbuch!H671</f>
        <v>0</v>
      </c>
      <c r="G673" s="58">
        <f>Grundbuch!I671</f>
        <v>0</v>
      </c>
      <c r="H673" s="58">
        <f>SUMIF($E$4:$E673,$E673,$F$4:$F673)</f>
        <v>0</v>
      </c>
      <c r="I673" s="58">
        <f>SUMIF($E$4:$E673,$E673,$G$4:$G673)</f>
        <v>0</v>
      </c>
      <c r="J673" s="58">
        <f t="shared" si="20"/>
        <v>0</v>
      </c>
      <c r="K673" s="58">
        <f t="shared" si="21"/>
        <v>0</v>
      </c>
      <c r="L673" s="57">
        <f>Grundbuch!J671</f>
        <v>0</v>
      </c>
    </row>
    <row r="674" spans="1:12" hidden="1" x14ac:dyDescent="0.2">
      <c r="A674" s="57" t="str">
        <f>IF(Grundbuch!C672&lt;&gt;"",Grundbuch!C672,"")</f>
        <v/>
      </c>
      <c r="B674" s="57" t="str">
        <f>IF(Grundbuch!D672&lt;&gt;"",Grundbuch!D672,"")</f>
        <v/>
      </c>
      <c r="C674" s="57" t="str">
        <f>IF(Grundbuch!E672&lt;&gt;"",Grundbuch!E672,"")</f>
        <v/>
      </c>
      <c r="D674" s="57" t="str">
        <f>IF(Grundbuch!F672&lt;&gt;"",Grundbuch!F672,"")</f>
        <v/>
      </c>
      <c r="E674" s="57" t="str">
        <f>IF(Grundbuch!G672&lt;&gt;"",Grundbuch!G672,"")</f>
        <v/>
      </c>
      <c r="F674" s="58">
        <f>Grundbuch!H672</f>
        <v>0</v>
      </c>
      <c r="G674" s="58">
        <f>Grundbuch!I672</f>
        <v>0</v>
      </c>
      <c r="H674" s="58">
        <f>SUMIF($E$4:$E674,$E674,$F$4:$F674)</f>
        <v>0</v>
      </c>
      <c r="I674" s="58">
        <f>SUMIF($E$4:$E674,$E674,$G$4:$G674)</f>
        <v>0</v>
      </c>
      <c r="J674" s="58">
        <f t="shared" si="20"/>
        <v>0</v>
      </c>
      <c r="K674" s="58">
        <f t="shared" si="21"/>
        <v>0</v>
      </c>
      <c r="L674" s="57">
        <f>Grundbuch!J672</f>
        <v>0</v>
      </c>
    </row>
    <row r="675" spans="1:12" hidden="1" x14ac:dyDescent="0.2">
      <c r="A675" s="57" t="str">
        <f>IF(Grundbuch!C673&lt;&gt;"",Grundbuch!C673,"")</f>
        <v/>
      </c>
      <c r="B675" s="57" t="str">
        <f>IF(Grundbuch!D673&lt;&gt;"",Grundbuch!D673,"")</f>
        <v/>
      </c>
      <c r="C675" s="57" t="str">
        <f>IF(Grundbuch!E673&lt;&gt;"",Grundbuch!E673,"")</f>
        <v/>
      </c>
      <c r="D675" s="57" t="str">
        <f>IF(Grundbuch!F673&lt;&gt;"",Grundbuch!F673,"")</f>
        <v/>
      </c>
      <c r="E675" s="57" t="str">
        <f>IF(Grundbuch!G673&lt;&gt;"",Grundbuch!G673,"")</f>
        <v/>
      </c>
      <c r="F675" s="58">
        <f>Grundbuch!H673</f>
        <v>0</v>
      </c>
      <c r="G675" s="58">
        <f>Grundbuch!I673</f>
        <v>0</v>
      </c>
      <c r="H675" s="58">
        <f>SUMIF($E$4:$E675,$E675,$F$4:$F675)</f>
        <v>0</v>
      </c>
      <c r="I675" s="58">
        <f>SUMIF($E$4:$E675,$E675,$G$4:$G675)</f>
        <v>0</v>
      </c>
      <c r="J675" s="58">
        <f t="shared" si="20"/>
        <v>0</v>
      </c>
      <c r="K675" s="58">
        <f t="shared" si="21"/>
        <v>0</v>
      </c>
      <c r="L675" s="57">
        <f>Grundbuch!J673</f>
        <v>0</v>
      </c>
    </row>
    <row r="676" spans="1:12" hidden="1" x14ac:dyDescent="0.2">
      <c r="A676" s="57" t="str">
        <f>IF(Grundbuch!C674&lt;&gt;"",Grundbuch!C674,"")</f>
        <v/>
      </c>
      <c r="B676" s="57" t="str">
        <f>IF(Grundbuch!D674&lt;&gt;"",Grundbuch!D674,"")</f>
        <v/>
      </c>
      <c r="C676" s="57" t="str">
        <f>IF(Grundbuch!E674&lt;&gt;"",Grundbuch!E674,"")</f>
        <v/>
      </c>
      <c r="D676" s="57" t="str">
        <f>IF(Grundbuch!F674&lt;&gt;"",Grundbuch!F674,"")</f>
        <v/>
      </c>
      <c r="E676" s="57" t="str">
        <f>IF(Grundbuch!G674&lt;&gt;"",Grundbuch!G674,"")</f>
        <v/>
      </c>
      <c r="F676" s="58">
        <f>Grundbuch!H674</f>
        <v>0</v>
      </c>
      <c r="G676" s="58">
        <f>Grundbuch!I674</f>
        <v>0</v>
      </c>
      <c r="H676" s="58">
        <f>SUMIF($E$4:$E676,$E676,$F$4:$F676)</f>
        <v>0</v>
      </c>
      <c r="I676" s="58">
        <f>SUMIF($E$4:$E676,$E676,$G$4:$G676)</f>
        <v>0</v>
      </c>
      <c r="J676" s="58">
        <f t="shared" si="20"/>
        <v>0</v>
      </c>
      <c r="K676" s="58">
        <f t="shared" si="21"/>
        <v>0</v>
      </c>
      <c r="L676" s="57">
        <f>Grundbuch!J674</f>
        <v>0</v>
      </c>
    </row>
    <row r="677" spans="1:12" hidden="1" x14ac:dyDescent="0.2">
      <c r="A677" s="57" t="str">
        <f>IF(Grundbuch!C675&lt;&gt;"",Grundbuch!C675,"")</f>
        <v/>
      </c>
      <c r="B677" s="57" t="str">
        <f>IF(Grundbuch!D675&lt;&gt;"",Grundbuch!D675,"")</f>
        <v/>
      </c>
      <c r="C677" s="57" t="str">
        <f>IF(Grundbuch!E675&lt;&gt;"",Grundbuch!E675,"")</f>
        <v/>
      </c>
      <c r="D677" s="57" t="str">
        <f>IF(Grundbuch!F675&lt;&gt;"",Grundbuch!F675,"")</f>
        <v/>
      </c>
      <c r="E677" s="57" t="str">
        <f>IF(Grundbuch!G675&lt;&gt;"",Grundbuch!G675,"")</f>
        <v/>
      </c>
      <c r="F677" s="58">
        <f>Grundbuch!H675</f>
        <v>0</v>
      </c>
      <c r="G677" s="58">
        <f>Grundbuch!I675</f>
        <v>0</v>
      </c>
      <c r="H677" s="58">
        <f>SUMIF($E$4:$E677,$E677,$F$4:$F677)</f>
        <v>0</v>
      </c>
      <c r="I677" s="58">
        <f>SUMIF($E$4:$E677,$E677,$G$4:$G677)</f>
        <v>0</v>
      </c>
      <c r="J677" s="58">
        <f t="shared" si="20"/>
        <v>0</v>
      </c>
      <c r="K677" s="58">
        <f t="shared" si="21"/>
        <v>0</v>
      </c>
      <c r="L677" s="57">
        <f>Grundbuch!J675</f>
        <v>0</v>
      </c>
    </row>
    <row r="678" spans="1:12" hidden="1" x14ac:dyDescent="0.2">
      <c r="A678" s="57" t="str">
        <f>IF(Grundbuch!C676&lt;&gt;"",Grundbuch!C676,"")</f>
        <v/>
      </c>
      <c r="B678" s="57" t="str">
        <f>IF(Grundbuch!D676&lt;&gt;"",Grundbuch!D676,"")</f>
        <v/>
      </c>
      <c r="C678" s="57" t="str">
        <f>IF(Grundbuch!E676&lt;&gt;"",Grundbuch!E676,"")</f>
        <v/>
      </c>
      <c r="D678" s="57" t="str">
        <f>IF(Grundbuch!F676&lt;&gt;"",Grundbuch!F676,"")</f>
        <v/>
      </c>
      <c r="E678" s="57" t="str">
        <f>IF(Grundbuch!G676&lt;&gt;"",Grundbuch!G676,"")</f>
        <v/>
      </c>
      <c r="F678" s="58">
        <f>Grundbuch!H676</f>
        <v>0</v>
      </c>
      <c r="G678" s="58">
        <f>Grundbuch!I676</f>
        <v>0</v>
      </c>
      <c r="H678" s="58">
        <f>SUMIF($E$4:$E678,$E678,$F$4:$F678)</f>
        <v>0</v>
      </c>
      <c r="I678" s="58">
        <f>SUMIF($E$4:$E678,$E678,$G$4:$G678)</f>
        <v>0</v>
      </c>
      <c r="J678" s="58">
        <f t="shared" si="20"/>
        <v>0</v>
      </c>
      <c r="K678" s="58">
        <f t="shared" si="21"/>
        <v>0</v>
      </c>
      <c r="L678" s="57">
        <f>Grundbuch!J676</f>
        <v>0</v>
      </c>
    </row>
    <row r="679" spans="1:12" hidden="1" x14ac:dyDescent="0.2">
      <c r="A679" s="57" t="str">
        <f>IF(Grundbuch!C677&lt;&gt;"",Grundbuch!C677,"")</f>
        <v/>
      </c>
      <c r="B679" s="57" t="str">
        <f>IF(Grundbuch!D677&lt;&gt;"",Grundbuch!D677,"")</f>
        <v/>
      </c>
      <c r="C679" s="57" t="str">
        <f>IF(Grundbuch!E677&lt;&gt;"",Grundbuch!E677,"")</f>
        <v/>
      </c>
      <c r="D679" s="57" t="str">
        <f>IF(Grundbuch!F677&lt;&gt;"",Grundbuch!F677,"")</f>
        <v/>
      </c>
      <c r="E679" s="57" t="str">
        <f>IF(Grundbuch!G677&lt;&gt;"",Grundbuch!G677,"")</f>
        <v/>
      </c>
      <c r="F679" s="58">
        <f>Grundbuch!H677</f>
        <v>0</v>
      </c>
      <c r="G679" s="58">
        <f>Grundbuch!I677</f>
        <v>0</v>
      </c>
      <c r="H679" s="58">
        <f>SUMIF($E$4:$E679,$E679,$F$4:$F679)</f>
        <v>0</v>
      </c>
      <c r="I679" s="58">
        <f>SUMIF($E$4:$E679,$E679,$G$4:$G679)</f>
        <v>0</v>
      </c>
      <c r="J679" s="58">
        <f t="shared" si="20"/>
        <v>0</v>
      </c>
      <c r="K679" s="58">
        <f t="shared" si="21"/>
        <v>0</v>
      </c>
      <c r="L679" s="57">
        <f>Grundbuch!J677</f>
        <v>0</v>
      </c>
    </row>
    <row r="680" spans="1:12" hidden="1" x14ac:dyDescent="0.2">
      <c r="A680" s="57" t="str">
        <f>IF(Grundbuch!C678&lt;&gt;"",Grundbuch!C678,"")</f>
        <v/>
      </c>
      <c r="B680" s="57" t="str">
        <f>IF(Grundbuch!D678&lt;&gt;"",Grundbuch!D678,"")</f>
        <v/>
      </c>
      <c r="C680" s="57" t="str">
        <f>IF(Grundbuch!E678&lt;&gt;"",Grundbuch!E678,"")</f>
        <v/>
      </c>
      <c r="D680" s="57" t="str">
        <f>IF(Grundbuch!F678&lt;&gt;"",Grundbuch!F678,"")</f>
        <v/>
      </c>
      <c r="E680" s="57" t="str">
        <f>IF(Grundbuch!G678&lt;&gt;"",Grundbuch!G678,"")</f>
        <v/>
      </c>
      <c r="F680" s="58">
        <f>Grundbuch!H678</f>
        <v>0</v>
      </c>
      <c r="G680" s="58">
        <f>Grundbuch!I678</f>
        <v>0</v>
      </c>
      <c r="H680" s="58">
        <f>SUMIF($E$4:$E680,$E680,$F$4:$F680)</f>
        <v>0</v>
      </c>
      <c r="I680" s="58">
        <f>SUMIF($E$4:$E680,$E680,$G$4:$G680)</f>
        <v>0</v>
      </c>
      <c r="J680" s="58">
        <f t="shared" si="20"/>
        <v>0</v>
      </c>
      <c r="K680" s="58">
        <f t="shared" si="21"/>
        <v>0</v>
      </c>
      <c r="L680" s="57">
        <f>Grundbuch!J678</f>
        <v>0</v>
      </c>
    </row>
    <row r="681" spans="1:12" hidden="1" x14ac:dyDescent="0.2">
      <c r="A681" s="57" t="str">
        <f>IF(Grundbuch!C679&lt;&gt;"",Grundbuch!C679,"")</f>
        <v/>
      </c>
      <c r="B681" s="57" t="str">
        <f>IF(Grundbuch!D679&lt;&gt;"",Grundbuch!D679,"")</f>
        <v/>
      </c>
      <c r="C681" s="57" t="str">
        <f>IF(Grundbuch!E679&lt;&gt;"",Grundbuch!E679,"")</f>
        <v/>
      </c>
      <c r="D681" s="57" t="str">
        <f>IF(Grundbuch!F679&lt;&gt;"",Grundbuch!F679,"")</f>
        <v/>
      </c>
      <c r="E681" s="57" t="str">
        <f>IF(Grundbuch!G679&lt;&gt;"",Grundbuch!G679,"")</f>
        <v/>
      </c>
      <c r="F681" s="58">
        <f>Grundbuch!H679</f>
        <v>0</v>
      </c>
      <c r="G681" s="58">
        <f>Grundbuch!I679</f>
        <v>0</v>
      </c>
      <c r="H681" s="58">
        <f>SUMIF($E$4:$E681,$E681,$F$4:$F681)</f>
        <v>0</v>
      </c>
      <c r="I681" s="58">
        <f>SUMIF($E$4:$E681,$E681,$G$4:$G681)</f>
        <v>0</v>
      </c>
      <c r="J681" s="58">
        <f t="shared" si="20"/>
        <v>0</v>
      </c>
      <c r="K681" s="58">
        <f t="shared" si="21"/>
        <v>0</v>
      </c>
      <c r="L681" s="57">
        <f>Grundbuch!J679</f>
        <v>0</v>
      </c>
    </row>
    <row r="682" spans="1:12" hidden="1" x14ac:dyDescent="0.2">
      <c r="A682" s="57" t="str">
        <f>IF(Grundbuch!C680&lt;&gt;"",Grundbuch!C680,"")</f>
        <v/>
      </c>
      <c r="B682" s="57" t="str">
        <f>IF(Grundbuch!D680&lt;&gt;"",Grundbuch!D680,"")</f>
        <v/>
      </c>
      <c r="C682" s="57" t="str">
        <f>IF(Grundbuch!E680&lt;&gt;"",Grundbuch!E680,"")</f>
        <v/>
      </c>
      <c r="D682" s="57" t="str">
        <f>IF(Grundbuch!F680&lt;&gt;"",Grundbuch!F680,"")</f>
        <v/>
      </c>
      <c r="E682" s="57" t="str">
        <f>IF(Grundbuch!G680&lt;&gt;"",Grundbuch!G680,"")</f>
        <v/>
      </c>
      <c r="F682" s="58">
        <f>Grundbuch!H680</f>
        <v>0</v>
      </c>
      <c r="G682" s="58">
        <f>Grundbuch!I680</f>
        <v>0</v>
      </c>
      <c r="H682" s="58">
        <f>SUMIF($E$4:$E682,$E682,$F$4:$F682)</f>
        <v>0</v>
      </c>
      <c r="I682" s="58">
        <f>SUMIF($E$4:$E682,$E682,$G$4:$G682)</f>
        <v>0</v>
      </c>
      <c r="J682" s="58">
        <f t="shared" si="20"/>
        <v>0</v>
      </c>
      <c r="K682" s="58">
        <f t="shared" si="21"/>
        <v>0</v>
      </c>
      <c r="L682" s="57">
        <f>Grundbuch!J680</f>
        <v>0</v>
      </c>
    </row>
    <row r="683" spans="1:12" hidden="1" x14ac:dyDescent="0.2">
      <c r="A683" s="57" t="str">
        <f>IF(Grundbuch!C681&lt;&gt;"",Grundbuch!C681,"")</f>
        <v/>
      </c>
      <c r="B683" s="57" t="str">
        <f>IF(Grundbuch!D681&lt;&gt;"",Grundbuch!D681,"")</f>
        <v/>
      </c>
      <c r="C683" s="57" t="str">
        <f>IF(Grundbuch!E681&lt;&gt;"",Grundbuch!E681,"")</f>
        <v/>
      </c>
      <c r="D683" s="57" t="str">
        <f>IF(Grundbuch!F681&lt;&gt;"",Grundbuch!F681,"")</f>
        <v/>
      </c>
      <c r="E683" s="57" t="str">
        <f>IF(Grundbuch!G681&lt;&gt;"",Grundbuch!G681,"")</f>
        <v/>
      </c>
      <c r="F683" s="58">
        <f>Grundbuch!H681</f>
        <v>0</v>
      </c>
      <c r="G683" s="58">
        <f>Grundbuch!I681</f>
        <v>0</v>
      </c>
      <c r="H683" s="58">
        <f>SUMIF($E$4:$E683,$E683,$F$4:$F683)</f>
        <v>0</v>
      </c>
      <c r="I683" s="58">
        <f>SUMIF($E$4:$E683,$E683,$G$4:$G683)</f>
        <v>0</v>
      </c>
      <c r="J683" s="58">
        <f t="shared" si="20"/>
        <v>0</v>
      </c>
      <c r="K683" s="58">
        <f t="shared" si="21"/>
        <v>0</v>
      </c>
      <c r="L683" s="57">
        <f>Grundbuch!J681</f>
        <v>0</v>
      </c>
    </row>
    <row r="684" spans="1:12" hidden="1" x14ac:dyDescent="0.2">
      <c r="A684" s="57" t="str">
        <f>IF(Grundbuch!C682&lt;&gt;"",Grundbuch!C682,"")</f>
        <v/>
      </c>
      <c r="B684" s="57" t="str">
        <f>IF(Grundbuch!D682&lt;&gt;"",Grundbuch!D682,"")</f>
        <v/>
      </c>
      <c r="C684" s="57" t="str">
        <f>IF(Grundbuch!E682&lt;&gt;"",Grundbuch!E682,"")</f>
        <v/>
      </c>
      <c r="D684" s="57" t="str">
        <f>IF(Grundbuch!F682&lt;&gt;"",Grundbuch!F682,"")</f>
        <v/>
      </c>
      <c r="E684" s="57" t="str">
        <f>IF(Grundbuch!G682&lt;&gt;"",Grundbuch!G682,"")</f>
        <v/>
      </c>
      <c r="F684" s="58">
        <f>Grundbuch!H682</f>
        <v>0</v>
      </c>
      <c r="G684" s="58">
        <f>Grundbuch!I682</f>
        <v>0</v>
      </c>
      <c r="H684" s="58">
        <f>SUMIF($E$4:$E684,$E684,$F$4:$F684)</f>
        <v>0</v>
      </c>
      <c r="I684" s="58">
        <f>SUMIF($E$4:$E684,$E684,$G$4:$G684)</f>
        <v>0</v>
      </c>
      <c r="J684" s="58">
        <f t="shared" si="20"/>
        <v>0</v>
      </c>
      <c r="K684" s="58">
        <f t="shared" si="21"/>
        <v>0</v>
      </c>
      <c r="L684" s="57">
        <f>Grundbuch!J682</f>
        <v>0</v>
      </c>
    </row>
    <row r="685" spans="1:12" hidden="1" x14ac:dyDescent="0.2">
      <c r="A685" s="57" t="str">
        <f>IF(Grundbuch!C683&lt;&gt;"",Grundbuch!C683,"")</f>
        <v/>
      </c>
      <c r="B685" s="57" t="str">
        <f>IF(Grundbuch!D683&lt;&gt;"",Grundbuch!D683,"")</f>
        <v/>
      </c>
      <c r="C685" s="57" t="str">
        <f>IF(Grundbuch!E683&lt;&gt;"",Grundbuch!E683,"")</f>
        <v/>
      </c>
      <c r="D685" s="57" t="str">
        <f>IF(Grundbuch!F683&lt;&gt;"",Grundbuch!F683,"")</f>
        <v/>
      </c>
      <c r="E685" s="57" t="str">
        <f>IF(Grundbuch!G683&lt;&gt;"",Grundbuch!G683,"")</f>
        <v/>
      </c>
      <c r="F685" s="58">
        <f>Grundbuch!H683</f>
        <v>0</v>
      </c>
      <c r="G685" s="58">
        <f>Grundbuch!I683</f>
        <v>0</v>
      </c>
      <c r="H685" s="58">
        <f>SUMIF($E$4:$E685,$E685,$F$4:$F685)</f>
        <v>0</v>
      </c>
      <c r="I685" s="58">
        <f>SUMIF($E$4:$E685,$E685,$G$4:$G685)</f>
        <v>0</v>
      </c>
      <c r="J685" s="58">
        <f t="shared" si="20"/>
        <v>0</v>
      </c>
      <c r="K685" s="58">
        <f t="shared" si="21"/>
        <v>0</v>
      </c>
      <c r="L685" s="57">
        <f>Grundbuch!J683</f>
        <v>0</v>
      </c>
    </row>
    <row r="686" spans="1:12" hidden="1" x14ac:dyDescent="0.2">
      <c r="A686" s="57" t="str">
        <f>IF(Grundbuch!C684&lt;&gt;"",Grundbuch!C684,"")</f>
        <v/>
      </c>
      <c r="B686" s="57" t="str">
        <f>IF(Grundbuch!D684&lt;&gt;"",Grundbuch!D684,"")</f>
        <v/>
      </c>
      <c r="C686" s="57" t="str">
        <f>IF(Grundbuch!E684&lt;&gt;"",Grundbuch!E684,"")</f>
        <v/>
      </c>
      <c r="D686" s="57" t="str">
        <f>IF(Grundbuch!F684&lt;&gt;"",Grundbuch!F684,"")</f>
        <v/>
      </c>
      <c r="E686" s="57" t="str">
        <f>IF(Grundbuch!G684&lt;&gt;"",Grundbuch!G684,"")</f>
        <v/>
      </c>
      <c r="F686" s="58">
        <f>Grundbuch!H684</f>
        <v>0</v>
      </c>
      <c r="G686" s="58">
        <f>Grundbuch!I684</f>
        <v>0</v>
      </c>
      <c r="H686" s="58">
        <f>SUMIF($E$4:$E686,$E686,$F$4:$F686)</f>
        <v>0</v>
      </c>
      <c r="I686" s="58">
        <f>SUMIF($E$4:$E686,$E686,$G$4:$G686)</f>
        <v>0</v>
      </c>
      <c r="J686" s="58">
        <f t="shared" si="20"/>
        <v>0</v>
      </c>
      <c r="K686" s="58">
        <f t="shared" si="21"/>
        <v>0</v>
      </c>
      <c r="L686" s="57">
        <f>Grundbuch!J684</f>
        <v>0</v>
      </c>
    </row>
    <row r="687" spans="1:12" hidden="1" x14ac:dyDescent="0.2">
      <c r="A687" s="57" t="str">
        <f>IF(Grundbuch!C685&lt;&gt;"",Grundbuch!C685,"")</f>
        <v/>
      </c>
      <c r="B687" s="57" t="str">
        <f>IF(Grundbuch!D685&lt;&gt;"",Grundbuch!D685,"")</f>
        <v/>
      </c>
      <c r="C687" s="57" t="str">
        <f>IF(Grundbuch!E685&lt;&gt;"",Grundbuch!E685,"")</f>
        <v/>
      </c>
      <c r="D687" s="57" t="str">
        <f>IF(Grundbuch!F685&lt;&gt;"",Grundbuch!F685,"")</f>
        <v/>
      </c>
      <c r="E687" s="57" t="str">
        <f>IF(Grundbuch!G685&lt;&gt;"",Grundbuch!G685,"")</f>
        <v/>
      </c>
      <c r="F687" s="58">
        <f>Grundbuch!H685</f>
        <v>0</v>
      </c>
      <c r="G687" s="58">
        <f>Grundbuch!I685</f>
        <v>0</v>
      </c>
      <c r="H687" s="58">
        <f>SUMIF($E$4:$E687,$E687,$F$4:$F687)</f>
        <v>0</v>
      </c>
      <c r="I687" s="58">
        <f>SUMIF($E$4:$E687,$E687,$G$4:$G687)</f>
        <v>0</v>
      </c>
      <c r="J687" s="58">
        <f t="shared" si="20"/>
        <v>0</v>
      </c>
      <c r="K687" s="58">
        <f t="shared" si="21"/>
        <v>0</v>
      </c>
      <c r="L687" s="57">
        <f>Grundbuch!J685</f>
        <v>0</v>
      </c>
    </row>
    <row r="688" spans="1:12" hidden="1" x14ac:dyDescent="0.2">
      <c r="A688" s="57" t="str">
        <f>IF(Grundbuch!C686&lt;&gt;"",Grundbuch!C686,"")</f>
        <v/>
      </c>
      <c r="B688" s="57" t="str">
        <f>IF(Grundbuch!D686&lt;&gt;"",Grundbuch!D686,"")</f>
        <v/>
      </c>
      <c r="C688" s="57" t="str">
        <f>IF(Grundbuch!E686&lt;&gt;"",Grundbuch!E686,"")</f>
        <v/>
      </c>
      <c r="D688" s="57" t="str">
        <f>IF(Grundbuch!F686&lt;&gt;"",Grundbuch!F686,"")</f>
        <v/>
      </c>
      <c r="E688" s="57" t="str">
        <f>IF(Grundbuch!G686&lt;&gt;"",Grundbuch!G686,"")</f>
        <v/>
      </c>
      <c r="F688" s="58">
        <f>Grundbuch!H686</f>
        <v>0</v>
      </c>
      <c r="G688" s="58">
        <f>Grundbuch!I686</f>
        <v>0</v>
      </c>
      <c r="H688" s="58">
        <f>SUMIF($E$4:$E688,$E688,$F$4:$F688)</f>
        <v>0</v>
      </c>
      <c r="I688" s="58">
        <f>SUMIF($E$4:$E688,$E688,$G$4:$G688)</f>
        <v>0</v>
      </c>
      <c r="J688" s="58">
        <f t="shared" si="20"/>
        <v>0</v>
      </c>
      <c r="K688" s="58">
        <f t="shared" si="21"/>
        <v>0</v>
      </c>
      <c r="L688" s="57">
        <f>Grundbuch!J686</f>
        <v>0</v>
      </c>
    </row>
    <row r="689" spans="1:12" hidden="1" x14ac:dyDescent="0.2">
      <c r="A689" s="57" t="str">
        <f>IF(Grundbuch!C687&lt;&gt;"",Grundbuch!C687,"")</f>
        <v/>
      </c>
      <c r="B689" s="57" t="str">
        <f>IF(Grundbuch!D687&lt;&gt;"",Grundbuch!D687,"")</f>
        <v/>
      </c>
      <c r="C689" s="57" t="str">
        <f>IF(Grundbuch!E687&lt;&gt;"",Grundbuch!E687,"")</f>
        <v/>
      </c>
      <c r="D689" s="57" t="str">
        <f>IF(Grundbuch!F687&lt;&gt;"",Grundbuch!F687,"")</f>
        <v/>
      </c>
      <c r="E689" s="57" t="str">
        <f>IF(Grundbuch!G687&lt;&gt;"",Grundbuch!G687,"")</f>
        <v/>
      </c>
      <c r="F689" s="58">
        <f>Grundbuch!H687</f>
        <v>0</v>
      </c>
      <c r="G689" s="58">
        <f>Grundbuch!I687</f>
        <v>0</v>
      </c>
      <c r="H689" s="58">
        <f>SUMIF($E$4:$E689,$E689,$F$4:$F689)</f>
        <v>0</v>
      </c>
      <c r="I689" s="58">
        <f>SUMIF($E$4:$E689,$E689,$G$4:$G689)</f>
        <v>0</v>
      </c>
      <c r="J689" s="58">
        <f t="shared" si="20"/>
        <v>0</v>
      </c>
      <c r="K689" s="58">
        <f t="shared" si="21"/>
        <v>0</v>
      </c>
      <c r="L689" s="57">
        <f>Grundbuch!J687</f>
        <v>0</v>
      </c>
    </row>
    <row r="690" spans="1:12" hidden="1" x14ac:dyDescent="0.2">
      <c r="A690" s="57" t="str">
        <f>IF(Grundbuch!C688&lt;&gt;"",Grundbuch!C688,"")</f>
        <v/>
      </c>
      <c r="B690" s="57" t="str">
        <f>IF(Grundbuch!D688&lt;&gt;"",Grundbuch!D688,"")</f>
        <v/>
      </c>
      <c r="C690" s="57" t="str">
        <f>IF(Grundbuch!E688&lt;&gt;"",Grundbuch!E688,"")</f>
        <v/>
      </c>
      <c r="D690" s="57" t="str">
        <f>IF(Grundbuch!F688&lt;&gt;"",Grundbuch!F688,"")</f>
        <v/>
      </c>
      <c r="E690" s="57" t="str">
        <f>IF(Grundbuch!G688&lt;&gt;"",Grundbuch!G688,"")</f>
        <v/>
      </c>
      <c r="F690" s="58">
        <f>Grundbuch!H688</f>
        <v>0</v>
      </c>
      <c r="G690" s="58">
        <f>Grundbuch!I688</f>
        <v>0</v>
      </c>
      <c r="H690" s="58">
        <f>SUMIF($E$4:$E690,$E690,$F$4:$F690)</f>
        <v>0</v>
      </c>
      <c r="I690" s="58">
        <f>SUMIF($E$4:$E690,$E690,$G$4:$G690)</f>
        <v>0</v>
      </c>
      <c r="J690" s="58">
        <f t="shared" si="20"/>
        <v>0</v>
      </c>
      <c r="K690" s="58">
        <f t="shared" si="21"/>
        <v>0</v>
      </c>
      <c r="L690" s="57">
        <f>Grundbuch!J688</f>
        <v>0</v>
      </c>
    </row>
    <row r="691" spans="1:12" hidden="1" x14ac:dyDescent="0.2">
      <c r="A691" s="57" t="str">
        <f>IF(Grundbuch!C689&lt;&gt;"",Grundbuch!C689,"")</f>
        <v/>
      </c>
      <c r="B691" s="57" t="str">
        <f>IF(Grundbuch!D689&lt;&gt;"",Grundbuch!D689,"")</f>
        <v/>
      </c>
      <c r="C691" s="57" t="str">
        <f>IF(Grundbuch!E689&lt;&gt;"",Grundbuch!E689,"")</f>
        <v/>
      </c>
      <c r="D691" s="57" t="str">
        <f>IF(Grundbuch!F689&lt;&gt;"",Grundbuch!F689,"")</f>
        <v/>
      </c>
      <c r="E691" s="57" t="str">
        <f>IF(Grundbuch!G689&lt;&gt;"",Grundbuch!G689,"")</f>
        <v/>
      </c>
      <c r="F691" s="58">
        <f>Grundbuch!H689</f>
        <v>0</v>
      </c>
      <c r="G691" s="58">
        <f>Grundbuch!I689</f>
        <v>0</v>
      </c>
      <c r="H691" s="58">
        <f>SUMIF($E$4:$E691,$E691,$F$4:$F691)</f>
        <v>0</v>
      </c>
      <c r="I691" s="58">
        <f>SUMIF($E$4:$E691,$E691,$G$4:$G691)</f>
        <v>0</v>
      </c>
      <c r="J691" s="58">
        <f t="shared" si="20"/>
        <v>0</v>
      </c>
      <c r="K691" s="58">
        <f t="shared" si="21"/>
        <v>0</v>
      </c>
      <c r="L691" s="57">
        <f>Grundbuch!J689</f>
        <v>0</v>
      </c>
    </row>
    <row r="692" spans="1:12" hidden="1" x14ac:dyDescent="0.2">
      <c r="A692" s="57" t="str">
        <f>IF(Grundbuch!C690&lt;&gt;"",Grundbuch!C690,"")</f>
        <v/>
      </c>
      <c r="B692" s="57" t="str">
        <f>IF(Grundbuch!D690&lt;&gt;"",Grundbuch!D690,"")</f>
        <v/>
      </c>
      <c r="C692" s="57" t="str">
        <f>IF(Grundbuch!E690&lt;&gt;"",Grundbuch!E690,"")</f>
        <v/>
      </c>
      <c r="D692" s="57" t="str">
        <f>IF(Grundbuch!F690&lt;&gt;"",Grundbuch!F690,"")</f>
        <v/>
      </c>
      <c r="E692" s="57" t="str">
        <f>IF(Grundbuch!G690&lt;&gt;"",Grundbuch!G690,"")</f>
        <v/>
      </c>
      <c r="F692" s="58">
        <f>Grundbuch!H690</f>
        <v>0</v>
      </c>
      <c r="G692" s="58">
        <f>Grundbuch!I690</f>
        <v>0</v>
      </c>
      <c r="H692" s="58">
        <f>SUMIF($E$4:$E692,$E692,$F$4:$F692)</f>
        <v>0</v>
      </c>
      <c r="I692" s="58">
        <f>SUMIF($E$4:$E692,$E692,$G$4:$G692)</f>
        <v>0</v>
      </c>
      <c r="J692" s="58">
        <f t="shared" si="20"/>
        <v>0</v>
      </c>
      <c r="K692" s="58">
        <f t="shared" si="21"/>
        <v>0</v>
      </c>
      <c r="L692" s="57">
        <f>Grundbuch!J690</f>
        <v>0</v>
      </c>
    </row>
    <row r="693" spans="1:12" hidden="1" x14ac:dyDescent="0.2">
      <c r="A693" s="57" t="str">
        <f>IF(Grundbuch!C691&lt;&gt;"",Grundbuch!C691,"")</f>
        <v/>
      </c>
      <c r="B693" s="57" t="str">
        <f>IF(Grundbuch!D691&lt;&gt;"",Grundbuch!D691,"")</f>
        <v/>
      </c>
      <c r="C693" s="57" t="str">
        <f>IF(Grundbuch!E691&lt;&gt;"",Grundbuch!E691,"")</f>
        <v/>
      </c>
      <c r="D693" s="57" t="str">
        <f>IF(Grundbuch!F691&lt;&gt;"",Grundbuch!F691,"")</f>
        <v/>
      </c>
      <c r="E693" s="57" t="str">
        <f>IF(Grundbuch!G691&lt;&gt;"",Grundbuch!G691,"")</f>
        <v/>
      </c>
      <c r="F693" s="58">
        <f>Grundbuch!H691</f>
        <v>0</v>
      </c>
      <c r="G693" s="58">
        <f>Grundbuch!I691</f>
        <v>0</v>
      </c>
      <c r="H693" s="58">
        <f>SUMIF($E$4:$E693,$E693,$F$4:$F693)</f>
        <v>0</v>
      </c>
      <c r="I693" s="58">
        <f>SUMIF($E$4:$E693,$E693,$G$4:$G693)</f>
        <v>0</v>
      </c>
      <c r="J693" s="58">
        <f t="shared" si="20"/>
        <v>0</v>
      </c>
      <c r="K693" s="58">
        <f t="shared" si="21"/>
        <v>0</v>
      </c>
      <c r="L693" s="57">
        <f>Grundbuch!J691</f>
        <v>0</v>
      </c>
    </row>
    <row r="694" spans="1:12" hidden="1" x14ac:dyDescent="0.2">
      <c r="A694" s="57" t="str">
        <f>IF(Grundbuch!C692&lt;&gt;"",Grundbuch!C692,"")</f>
        <v/>
      </c>
      <c r="B694" s="57" t="str">
        <f>IF(Grundbuch!D692&lt;&gt;"",Grundbuch!D692,"")</f>
        <v/>
      </c>
      <c r="C694" s="57" t="str">
        <f>IF(Grundbuch!E692&lt;&gt;"",Grundbuch!E692,"")</f>
        <v/>
      </c>
      <c r="D694" s="57" t="str">
        <f>IF(Grundbuch!F692&lt;&gt;"",Grundbuch!F692,"")</f>
        <v/>
      </c>
      <c r="E694" s="57" t="str">
        <f>IF(Grundbuch!G692&lt;&gt;"",Grundbuch!G692,"")</f>
        <v/>
      </c>
      <c r="F694" s="58">
        <f>Grundbuch!H692</f>
        <v>0</v>
      </c>
      <c r="G694" s="58">
        <f>Grundbuch!I692</f>
        <v>0</v>
      </c>
      <c r="H694" s="58">
        <f>SUMIF($E$4:$E694,$E694,$F$4:$F694)</f>
        <v>0</v>
      </c>
      <c r="I694" s="58">
        <f>SUMIF($E$4:$E694,$E694,$G$4:$G694)</f>
        <v>0</v>
      </c>
      <c r="J694" s="58">
        <f t="shared" si="20"/>
        <v>0</v>
      </c>
      <c r="K694" s="58">
        <f t="shared" si="21"/>
        <v>0</v>
      </c>
      <c r="L694" s="57">
        <f>Grundbuch!J692</f>
        <v>0</v>
      </c>
    </row>
    <row r="695" spans="1:12" hidden="1" x14ac:dyDescent="0.2">
      <c r="A695" s="57" t="str">
        <f>IF(Grundbuch!C693&lt;&gt;"",Grundbuch!C693,"")</f>
        <v/>
      </c>
      <c r="B695" s="57" t="str">
        <f>IF(Grundbuch!D693&lt;&gt;"",Grundbuch!D693,"")</f>
        <v/>
      </c>
      <c r="C695" s="57" t="str">
        <f>IF(Grundbuch!E693&lt;&gt;"",Grundbuch!E693,"")</f>
        <v/>
      </c>
      <c r="D695" s="57" t="str">
        <f>IF(Grundbuch!F693&lt;&gt;"",Grundbuch!F693,"")</f>
        <v/>
      </c>
      <c r="E695" s="57" t="str">
        <f>IF(Grundbuch!G693&lt;&gt;"",Grundbuch!G693,"")</f>
        <v/>
      </c>
      <c r="F695" s="58">
        <f>Grundbuch!H693</f>
        <v>0</v>
      </c>
      <c r="G695" s="58">
        <f>Grundbuch!I693</f>
        <v>0</v>
      </c>
      <c r="H695" s="58">
        <f>SUMIF($E$4:$E695,$E695,$F$4:$F695)</f>
        <v>0</v>
      </c>
      <c r="I695" s="58">
        <f>SUMIF($E$4:$E695,$E695,$G$4:$G695)</f>
        <v>0</v>
      </c>
      <c r="J695" s="58">
        <f t="shared" si="20"/>
        <v>0</v>
      </c>
      <c r="K695" s="58">
        <f t="shared" si="21"/>
        <v>0</v>
      </c>
      <c r="L695" s="57">
        <f>Grundbuch!J693</f>
        <v>0</v>
      </c>
    </row>
    <row r="696" spans="1:12" hidden="1" x14ac:dyDescent="0.2">
      <c r="A696" s="57" t="str">
        <f>IF(Grundbuch!C694&lt;&gt;"",Grundbuch!C694,"")</f>
        <v/>
      </c>
      <c r="B696" s="57" t="str">
        <f>IF(Grundbuch!D694&lt;&gt;"",Grundbuch!D694,"")</f>
        <v/>
      </c>
      <c r="C696" s="57" t="str">
        <f>IF(Grundbuch!E694&lt;&gt;"",Grundbuch!E694,"")</f>
        <v/>
      </c>
      <c r="D696" s="57" t="str">
        <f>IF(Grundbuch!F694&lt;&gt;"",Grundbuch!F694,"")</f>
        <v/>
      </c>
      <c r="E696" s="57" t="str">
        <f>IF(Grundbuch!G694&lt;&gt;"",Grundbuch!G694,"")</f>
        <v/>
      </c>
      <c r="F696" s="58">
        <f>Grundbuch!H694</f>
        <v>0</v>
      </c>
      <c r="G696" s="58">
        <f>Grundbuch!I694</f>
        <v>0</v>
      </c>
      <c r="H696" s="58">
        <f>SUMIF($E$4:$E696,$E696,$F$4:$F696)</f>
        <v>0</v>
      </c>
      <c r="I696" s="58">
        <f>SUMIF($E$4:$E696,$E696,$G$4:$G696)</f>
        <v>0</v>
      </c>
      <c r="J696" s="58">
        <f t="shared" si="20"/>
        <v>0</v>
      </c>
      <c r="K696" s="58">
        <f t="shared" si="21"/>
        <v>0</v>
      </c>
      <c r="L696" s="57">
        <f>Grundbuch!J694</f>
        <v>0</v>
      </c>
    </row>
    <row r="697" spans="1:12" hidden="1" x14ac:dyDescent="0.2">
      <c r="A697" s="57" t="str">
        <f>IF(Grundbuch!C695&lt;&gt;"",Grundbuch!C695,"")</f>
        <v/>
      </c>
      <c r="B697" s="57" t="str">
        <f>IF(Grundbuch!D695&lt;&gt;"",Grundbuch!D695,"")</f>
        <v/>
      </c>
      <c r="C697" s="57" t="str">
        <f>IF(Grundbuch!E695&lt;&gt;"",Grundbuch!E695,"")</f>
        <v/>
      </c>
      <c r="D697" s="57" t="str">
        <f>IF(Grundbuch!F695&lt;&gt;"",Grundbuch!F695,"")</f>
        <v/>
      </c>
      <c r="E697" s="57" t="str">
        <f>IF(Grundbuch!G695&lt;&gt;"",Grundbuch!G695,"")</f>
        <v/>
      </c>
      <c r="F697" s="58">
        <f>Grundbuch!H695</f>
        <v>0</v>
      </c>
      <c r="G697" s="58">
        <f>Grundbuch!I695</f>
        <v>0</v>
      </c>
      <c r="H697" s="58">
        <f>SUMIF($E$4:$E697,$E697,$F$4:$F697)</f>
        <v>0</v>
      </c>
      <c r="I697" s="58">
        <f>SUMIF($E$4:$E697,$E697,$G$4:$G697)</f>
        <v>0</v>
      </c>
      <c r="J697" s="58">
        <f t="shared" si="20"/>
        <v>0</v>
      </c>
      <c r="K697" s="58">
        <f t="shared" si="21"/>
        <v>0</v>
      </c>
      <c r="L697" s="57">
        <f>Grundbuch!J695</f>
        <v>0</v>
      </c>
    </row>
    <row r="698" spans="1:12" hidden="1" x14ac:dyDescent="0.2">
      <c r="A698" s="57" t="str">
        <f>IF(Grundbuch!C696&lt;&gt;"",Grundbuch!C696,"")</f>
        <v/>
      </c>
      <c r="B698" s="57" t="str">
        <f>IF(Grundbuch!D696&lt;&gt;"",Grundbuch!D696,"")</f>
        <v/>
      </c>
      <c r="C698" s="57" t="str">
        <f>IF(Grundbuch!E696&lt;&gt;"",Grundbuch!E696,"")</f>
        <v/>
      </c>
      <c r="D698" s="57" t="str">
        <f>IF(Grundbuch!F696&lt;&gt;"",Grundbuch!F696,"")</f>
        <v/>
      </c>
      <c r="E698" s="57" t="str">
        <f>IF(Grundbuch!G696&lt;&gt;"",Grundbuch!G696,"")</f>
        <v/>
      </c>
      <c r="F698" s="58">
        <f>Grundbuch!H696</f>
        <v>0</v>
      </c>
      <c r="G698" s="58">
        <f>Grundbuch!I696</f>
        <v>0</v>
      </c>
      <c r="H698" s="58">
        <f>SUMIF($E$4:$E698,$E698,$F$4:$F698)</f>
        <v>0</v>
      </c>
      <c r="I698" s="58">
        <f>SUMIF($E$4:$E698,$E698,$G$4:$G698)</f>
        <v>0</v>
      </c>
      <c r="J698" s="58">
        <f t="shared" si="20"/>
        <v>0</v>
      </c>
      <c r="K698" s="58">
        <f t="shared" si="21"/>
        <v>0</v>
      </c>
      <c r="L698" s="57">
        <f>Grundbuch!J696</f>
        <v>0</v>
      </c>
    </row>
    <row r="699" spans="1:12" hidden="1" x14ac:dyDescent="0.2">
      <c r="A699" s="57" t="str">
        <f>IF(Grundbuch!C697&lt;&gt;"",Grundbuch!C697,"")</f>
        <v/>
      </c>
      <c r="B699" s="57" t="str">
        <f>IF(Grundbuch!D697&lt;&gt;"",Grundbuch!D697,"")</f>
        <v/>
      </c>
      <c r="C699" s="57" t="str">
        <f>IF(Grundbuch!E697&lt;&gt;"",Grundbuch!E697,"")</f>
        <v/>
      </c>
      <c r="D699" s="57" t="str">
        <f>IF(Grundbuch!F697&lt;&gt;"",Grundbuch!F697,"")</f>
        <v/>
      </c>
      <c r="E699" s="57" t="str">
        <f>IF(Grundbuch!G697&lt;&gt;"",Grundbuch!G697,"")</f>
        <v/>
      </c>
      <c r="F699" s="58">
        <f>Grundbuch!H697</f>
        <v>0</v>
      </c>
      <c r="G699" s="58">
        <f>Grundbuch!I697</f>
        <v>0</v>
      </c>
      <c r="H699" s="58">
        <f>SUMIF($E$4:$E699,$E699,$F$4:$F699)</f>
        <v>0</v>
      </c>
      <c r="I699" s="58">
        <f>SUMIF($E$4:$E699,$E699,$G$4:$G699)</f>
        <v>0</v>
      </c>
      <c r="J699" s="58">
        <f t="shared" si="20"/>
        <v>0</v>
      </c>
      <c r="K699" s="58">
        <f t="shared" si="21"/>
        <v>0</v>
      </c>
      <c r="L699" s="57">
        <f>Grundbuch!J697</f>
        <v>0</v>
      </c>
    </row>
    <row r="700" spans="1:12" hidden="1" x14ac:dyDescent="0.2">
      <c r="A700" s="57" t="str">
        <f>IF(Grundbuch!C698&lt;&gt;"",Grundbuch!C698,"")</f>
        <v/>
      </c>
      <c r="B700" s="57" t="str">
        <f>IF(Grundbuch!D698&lt;&gt;"",Grundbuch!D698,"")</f>
        <v/>
      </c>
      <c r="C700" s="57" t="str">
        <f>IF(Grundbuch!E698&lt;&gt;"",Grundbuch!E698,"")</f>
        <v/>
      </c>
      <c r="D700" s="57" t="str">
        <f>IF(Grundbuch!F698&lt;&gt;"",Grundbuch!F698,"")</f>
        <v/>
      </c>
      <c r="E700" s="57" t="str">
        <f>IF(Grundbuch!G698&lt;&gt;"",Grundbuch!G698,"")</f>
        <v/>
      </c>
      <c r="F700" s="58">
        <f>Grundbuch!H698</f>
        <v>0</v>
      </c>
      <c r="G700" s="58">
        <f>Grundbuch!I698</f>
        <v>0</v>
      </c>
      <c r="H700" s="58">
        <f>SUMIF($E$4:$E700,$E700,$F$4:$F700)</f>
        <v>0</v>
      </c>
      <c r="I700" s="58">
        <f>SUMIF($E$4:$E700,$E700,$G$4:$G700)</f>
        <v>0</v>
      </c>
      <c r="J700" s="58">
        <f t="shared" si="20"/>
        <v>0</v>
      </c>
      <c r="K700" s="58">
        <f t="shared" si="21"/>
        <v>0</v>
      </c>
      <c r="L700" s="57">
        <f>Grundbuch!J698</f>
        <v>0</v>
      </c>
    </row>
    <row r="701" spans="1:12" hidden="1" x14ac:dyDescent="0.2">
      <c r="A701" s="57" t="str">
        <f>IF(Grundbuch!C699&lt;&gt;"",Grundbuch!C699,"")</f>
        <v/>
      </c>
      <c r="B701" s="57" t="str">
        <f>IF(Grundbuch!D699&lt;&gt;"",Grundbuch!D699,"")</f>
        <v/>
      </c>
      <c r="C701" s="57" t="str">
        <f>IF(Grundbuch!E699&lt;&gt;"",Grundbuch!E699,"")</f>
        <v/>
      </c>
      <c r="D701" s="57" t="str">
        <f>IF(Grundbuch!F699&lt;&gt;"",Grundbuch!F699,"")</f>
        <v/>
      </c>
      <c r="E701" s="57" t="str">
        <f>IF(Grundbuch!G699&lt;&gt;"",Grundbuch!G699,"")</f>
        <v/>
      </c>
      <c r="F701" s="58">
        <f>Grundbuch!H699</f>
        <v>0</v>
      </c>
      <c r="G701" s="58">
        <f>Grundbuch!I699</f>
        <v>0</v>
      </c>
      <c r="H701" s="58">
        <f>SUMIF($E$4:$E701,$E701,$F$4:$F701)</f>
        <v>0</v>
      </c>
      <c r="I701" s="58">
        <f>SUMIF($E$4:$E701,$E701,$G$4:$G701)</f>
        <v>0</v>
      </c>
      <c r="J701" s="58">
        <f t="shared" si="20"/>
        <v>0</v>
      </c>
      <c r="K701" s="58">
        <f t="shared" si="21"/>
        <v>0</v>
      </c>
      <c r="L701" s="57">
        <f>Grundbuch!J699</f>
        <v>0</v>
      </c>
    </row>
    <row r="702" spans="1:12" hidden="1" x14ac:dyDescent="0.2">
      <c r="A702" s="57" t="str">
        <f>IF(Grundbuch!C700&lt;&gt;"",Grundbuch!C700,"")</f>
        <v/>
      </c>
      <c r="B702" s="57" t="str">
        <f>IF(Grundbuch!D700&lt;&gt;"",Grundbuch!D700,"")</f>
        <v/>
      </c>
      <c r="C702" s="57" t="str">
        <f>IF(Grundbuch!E700&lt;&gt;"",Grundbuch!E700,"")</f>
        <v/>
      </c>
      <c r="D702" s="57" t="str">
        <f>IF(Grundbuch!F700&lt;&gt;"",Grundbuch!F700,"")</f>
        <v/>
      </c>
      <c r="E702" s="57" t="str">
        <f>IF(Grundbuch!G700&lt;&gt;"",Grundbuch!G700,"")</f>
        <v/>
      </c>
      <c r="F702" s="58">
        <f>Grundbuch!H700</f>
        <v>0</v>
      </c>
      <c r="G702" s="58">
        <f>Grundbuch!I700</f>
        <v>0</v>
      </c>
      <c r="H702" s="58">
        <f>SUMIF($E$4:$E702,$E702,$F$4:$F702)</f>
        <v>0</v>
      </c>
      <c r="I702" s="58">
        <f>SUMIF($E$4:$E702,$E702,$G$4:$G702)</f>
        <v>0</v>
      </c>
      <c r="J702" s="58">
        <f t="shared" si="20"/>
        <v>0</v>
      </c>
      <c r="K702" s="58">
        <f t="shared" si="21"/>
        <v>0</v>
      </c>
      <c r="L702" s="57">
        <f>Grundbuch!J700</f>
        <v>0</v>
      </c>
    </row>
    <row r="703" spans="1:12" hidden="1" x14ac:dyDescent="0.2">
      <c r="A703" s="57" t="str">
        <f>IF(Grundbuch!C701&lt;&gt;"",Grundbuch!C701,"")</f>
        <v/>
      </c>
      <c r="B703" s="57" t="str">
        <f>IF(Grundbuch!D701&lt;&gt;"",Grundbuch!D701,"")</f>
        <v/>
      </c>
      <c r="C703" s="57" t="str">
        <f>IF(Grundbuch!E701&lt;&gt;"",Grundbuch!E701,"")</f>
        <v/>
      </c>
      <c r="D703" s="57" t="str">
        <f>IF(Grundbuch!F701&lt;&gt;"",Grundbuch!F701,"")</f>
        <v/>
      </c>
      <c r="E703" s="57" t="str">
        <f>IF(Grundbuch!G701&lt;&gt;"",Grundbuch!G701,"")</f>
        <v/>
      </c>
      <c r="F703" s="58">
        <f>Grundbuch!H701</f>
        <v>0</v>
      </c>
      <c r="G703" s="58">
        <f>Grundbuch!I701</f>
        <v>0</v>
      </c>
      <c r="H703" s="58">
        <f>SUMIF($E$4:$E703,$E703,$F$4:$F703)</f>
        <v>0</v>
      </c>
      <c r="I703" s="58">
        <f>SUMIF($E$4:$E703,$E703,$G$4:$G703)</f>
        <v>0</v>
      </c>
      <c r="J703" s="58">
        <f t="shared" si="20"/>
        <v>0</v>
      </c>
      <c r="K703" s="58">
        <f t="shared" si="21"/>
        <v>0</v>
      </c>
      <c r="L703" s="57">
        <f>Grundbuch!J701</f>
        <v>0</v>
      </c>
    </row>
    <row r="704" spans="1:12" hidden="1" x14ac:dyDescent="0.2">
      <c r="A704" s="57" t="str">
        <f>IF(Grundbuch!C702&lt;&gt;"",Grundbuch!C702,"")</f>
        <v/>
      </c>
      <c r="B704" s="57" t="str">
        <f>IF(Grundbuch!D702&lt;&gt;"",Grundbuch!D702,"")</f>
        <v/>
      </c>
      <c r="C704" s="57" t="str">
        <f>IF(Grundbuch!E702&lt;&gt;"",Grundbuch!E702,"")</f>
        <v/>
      </c>
      <c r="D704" s="57" t="str">
        <f>IF(Grundbuch!F702&lt;&gt;"",Grundbuch!F702,"")</f>
        <v/>
      </c>
      <c r="E704" s="57" t="str">
        <f>IF(Grundbuch!G702&lt;&gt;"",Grundbuch!G702,"")</f>
        <v/>
      </c>
      <c r="F704" s="58">
        <f>Grundbuch!H702</f>
        <v>0</v>
      </c>
      <c r="G704" s="58">
        <f>Grundbuch!I702</f>
        <v>0</v>
      </c>
      <c r="H704" s="58">
        <f>SUMIF($E$4:$E704,$E704,$F$4:$F704)</f>
        <v>0</v>
      </c>
      <c r="I704" s="58">
        <f>SUMIF($E$4:$E704,$E704,$G$4:$G704)</f>
        <v>0</v>
      </c>
      <c r="J704" s="58">
        <f t="shared" si="20"/>
        <v>0</v>
      </c>
      <c r="K704" s="58">
        <f t="shared" si="21"/>
        <v>0</v>
      </c>
      <c r="L704" s="57">
        <f>Grundbuch!J702</f>
        <v>0</v>
      </c>
    </row>
    <row r="705" spans="1:12" hidden="1" x14ac:dyDescent="0.2">
      <c r="A705" s="57" t="str">
        <f>IF(Grundbuch!C703&lt;&gt;"",Grundbuch!C703,"")</f>
        <v/>
      </c>
      <c r="B705" s="57" t="str">
        <f>IF(Grundbuch!D703&lt;&gt;"",Grundbuch!D703,"")</f>
        <v/>
      </c>
      <c r="C705" s="57" t="str">
        <f>IF(Grundbuch!E703&lt;&gt;"",Grundbuch!E703,"")</f>
        <v/>
      </c>
      <c r="D705" s="57" t="str">
        <f>IF(Grundbuch!F703&lt;&gt;"",Grundbuch!F703,"")</f>
        <v/>
      </c>
      <c r="E705" s="57" t="str">
        <f>IF(Grundbuch!G703&lt;&gt;"",Grundbuch!G703,"")</f>
        <v/>
      </c>
      <c r="F705" s="58">
        <f>Grundbuch!H703</f>
        <v>0</v>
      </c>
      <c r="G705" s="58">
        <f>Grundbuch!I703</f>
        <v>0</v>
      </c>
      <c r="H705" s="58">
        <f>SUMIF($E$4:$E705,$E705,$F$4:$F705)</f>
        <v>0</v>
      </c>
      <c r="I705" s="58">
        <f>SUMIF($E$4:$E705,$E705,$G$4:$G705)</f>
        <v>0</v>
      </c>
      <c r="J705" s="58">
        <f t="shared" si="20"/>
        <v>0</v>
      </c>
      <c r="K705" s="58">
        <f t="shared" si="21"/>
        <v>0</v>
      </c>
      <c r="L705" s="57">
        <f>Grundbuch!J703</f>
        <v>0</v>
      </c>
    </row>
    <row r="706" spans="1:12" hidden="1" x14ac:dyDescent="0.2">
      <c r="A706" s="57" t="str">
        <f>IF(Grundbuch!C704&lt;&gt;"",Grundbuch!C704,"")</f>
        <v/>
      </c>
      <c r="B706" s="57" t="str">
        <f>IF(Grundbuch!D704&lt;&gt;"",Grundbuch!D704,"")</f>
        <v/>
      </c>
      <c r="C706" s="57" t="str">
        <f>IF(Grundbuch!E704&lt;&gt;"",Grundbuch!E704,"")</f>
        <v/>
      </c>
      <c r="D706" s="57" t="str">
        <f>IF(Grundbuch!F704&lt;&gt;"",Grundbuch!F704,"")</f>
        <v/>
      </c>
      <c r="E706" s="57" t="str">
        <f>IF(Grundbuch!G704&lt;&gt;"",Grundbuch!G704,"")</f>
        <v/>
      </c>
      <c r="F706" s="58">
        <f>Grundbuch!H704</f>
        <v>0</v>
      </c>
      <c r="G706" s="58">
        <f>Grundbuch!I704</f>
        <v>0</v>
      </c>
      <c r="H706" s="58">
        <f>SUMIF($E$4:$E706,$E706,$F$4:$F706)</f>
        <v>0</v>
      </c>
      <c r="I706" s="58">
        <f>SUMIF($E$4:$E706,$E706,$G$4:$G706)</f>
        <v>0</v>
      </c>
      <c r="J706" s="58">
        <f t="shared" si="20"/>
        <v>0</v>
      </c>
      <c r="K706" s="58">
        <f t="shared" si="21"/>
        <v>0</v>
      </c>
      <c r="L706" s="57">
        <f>Grundbuch!J704</f>
        <v>0</v>
      </c>
    </row>
    <row r="707" spans="1:12" hidden="1" x14ac:dyDescent="0.2">
      <c r="A707" s="57" t="str">
        <f>IF(Grundbuch!C705&lt;&gt;"",Grundbuch!C705,"")</f>
        <v/>
      </c>
      <c r="B707" s="57" t="str">
        <f>IF(Grundbuch!D705&lt;&gt;"",Grundbuch!D705,"")</f>
        <v/>
      </c>
      <c r="C707" s="57" t="str">
        <f>IF(Grundbuch!E705&lt;&gt;"",Grundbuch!E705,"")</f>
        <v/>
      </c>
      <c r="D707" s="57" t="str">
        <f>IF(Grundbuch!F705&lt;&gt;"",Grundbuch!F705,"")</f>
        <v/>
      </c>
      <c r="E707" s="57" t="str">
        <f>IF(Grundbuch!G705&lt;&gt;"",Grundbuch!G705,"")</f>
        <v/>
      </c>
      <c r="F707" s="58">
        <f>Grundbuch!H705</f>
        <v>0</v>
      </c>
      <c r="G707" s="58">
        <f>Grundbuch!I705</f>
        <v>0</v>
      </c>
      <c r="H707" s="58">
        <f>SUMIF($E$4:$E707,$E707,$F$4:$F707)</f>
        <v>0</v>
      </c>
      <c r="I707" s="58">
        <f>SUMIF($E$4:$E707,$E707,$G$4:$G707)</f>
        <v>0</v>
      </c>
      <c r="J707" s="58">
        <f t="shared" si="20"/>
        <v>0</v>
      </c>
      <c r="K707" s="58">
        <f t="shared" si="21"/>
        <v>0</v>
      </c>
      <c r="L707" s="57">
        <f>Grundbuch!J705</f>
        <v>0</v>
      </c>
    </row>
    <row r="708" spans="1:12" hidden="1" x14ac:dyDescent="0.2">
      <c r="A708" s="57" t="str">
        <f>IF(Grundbuch!C706&lt;&gt;"",Grundbuch!C706,"")</f>
        <v/>
      </c>
      <c r="B708" s="57" t="str">
        <f>IF(Grundbuch!D706&lt;&gt;"",Grundbuch!D706,"")</f>
        <v/>
      </c>
      <c r="C708" s="57" t="str">
        <f>IF(Grundbuch!E706&lt;&gt;"",Grundbuch!E706,"")</f>
        <v/>
      </c>
      <c r="D708" s="57" t="str">
        <f>IF(Grundbuch!F706&lt;&gt;"",Grundbuch!F706,"")</f>
        <v/>
      </c>
      <c r="E708" s="57" t="str">
        <f>IF(Grundbuch!G706&lt;&gt;"",Grundbuch!G706,"")</f>
        <v/>
      </c>
      <c r="F708" s="58">
        <f>Grundbuch!H706</f>
        <v>0</v>
      </c>
      <c r="G708" s="58">
        <f>Grundbuch!I706</f>
        <v>0</v>
      </c>
      <c r="H708" s="58">
        <f>SUMIF($E$4:$E708,$E708,$F$4:$F708)</f>
        <v>0</v>
      </c>
      <c r="I708" s="58">
        <f>SUMIF($E$4:$E708,$E708,$G$4:$G708)</f>
        <v>0</v>
      </c>
      <c r="J708" s="58">
        <f t="shared" si="20"/>
        <v>0</v>
      </c>
      <c r="K708" s="58">
        <f t="shared" si="21"/>
        <v>0</v>
      </c>
      <c r="L708" s="57">
        <f>Grundbuch!J706</f>
        <v>0</v>
      </c>
    </row>
    <row r="709" spans="1:12" hidden="1" x14ac:dyDescent="0.2">
      <c r="A709" s="57" t="str">
        <f>IF(Grundbuch!C707&lt;&gt;"",Grundbuch!C707,"")</f>
        <v/>
      </c>
      <c r="B709" s="57" t="str">
        <f>IF(Grundbuch!D707&lt;&gt;"",Grundbuch!D707,"")</f>
        <v/>
      </c>
      <c r="C709" s="57" t="str">
        <f>IF(Grundbuch!E707&lt;&gt;"",Grundbuch!E707,"")</f>
        <v/>
      </c>
      <c r="D709" s="57" t="str">
        <f>IF(Grundbuch!F707&lt;&gt;"",Grundbuch!F707,"")</f>
        <v/>
      </c>
      <c r="E709" s="57" t="str">
        <f>IF(Grundbuch!G707&lt;&gt;"",Grundbuch!G707,"")</f>
        <v/>
      </c>
      <c r="F709" s="58">
        <f>Grundbuch!H707</f>
        <v>0</v>
      </c>
      <c r="G709" s="58">
        <f>Grundbuch!I707</f>
        <v>0</v>
      </c>
      <c r="H709" s="58">
        <f>SUMIF($E$4:$E709,$E709,$F$4:$F709)</f>
        <v>0</v>
      </c>
      <c r="I709" s="58">
        <f>SUMIF($E$4:$E709,$E709,$G$4:$G709)</f>
        <v>0</v>
      </c>
      <c r="J709" s="58">
        <f t="shared" si="20"/>
        <v>0</v>
      </c>
      <c r="K709" s="58">
        <f t="shared" si="21"/>
        <v>0</v>
      </c>
      <c r="L709" s="57">
        <f>Grundbuch!J707</f>
        <v>0</v>
      </c>
    </row>
    <row r="710" spans="1:12" hidden="1" x14ac:dyDescent="0.2">
      <c r="A710" s="57" t="str">
        <f>IF(Grundbuch!C708&lt;&gt;"",Grundbuch!C708,"")</f>
        <v/>
      </c>
      <c r="B710" s="57" t="str">
        <f>IF(Grundbuch!D708&lt;&gt;"",Grundbuch!D708,"")</f>
        <v/>
      </c>
      <c r="C710" s="57" t="str">
        <f>IF(Grundbuch!E708&lt;&gt;"",Grundbuch!E708,"")</f>
        <v/>
      </c>
      <c r="D710" s="57" t="str">
        <f>IF(Grundbuch!F708&lt;&gt;"",Grundbuch!F708,"")</f>
        <v/>
      </c>
      <c r="E710" s="57" t="str">
        <f>IF(Grundbuch!G708&lt;&gt;"",Grundbuch!G708,"")</f>
        <v/>
      </c>
      <c r="F710" s="58">
        <f>Grundbuch!H708</f>
        <v>0</v>
      </c>
      <c r="G710" s="58">
        <f>Grundbuch!I708</f>
        <v>0</v>
      </c>
      <c r="H710" s="58">
        <f>SUMIF($E$4:$E710,$E710,$F$4:$F710)</f>
        <v>0</v>
      </c>
      <c r="I710" s="58">
        <f>SUMIF($E$4:$E710,$E710,$G$4:$G710)</f>
        <v>0</v>
      </c>
      <c r="J710" s="58">
        <f t="shared" ref="J710:J730" si="22">IF(I710&gt;H710,I710-H710,0)</f>
        <v>0</v>
      </c>
      <c r="K710" s="58">
        <f t="shared" ref="K710:K730" si="23">IF(H710&gt;I710,H710-I710,0)</f>
        <v>0</v>
      </c>
      <c r="L710" s="57">
        <f>Grundbuch!J708</f>
        <v>0</v>
      </c>
    </row>
    <row r="711" spans="1:12" hidden="1" x14ac:dyDescent="0.2">
      <c r="A711" s="57" t="str">
        <f>IF(Grundbuch!C709&lt;&gt;"",Grundbuch!C709,"")</f>
        <v/>
      </c>
      <c r="B711" s="57" t="str">
        <f>IF(Grundbuch!D709&lt;&gt;"",Grundbuch!D709,"")</f>
        <v/>
      </c>
      <c r="C711" s="57" t="str">
        <f>IF(Grundbuch!E709&lt;&gt;"",Grundbuch!E709,"")</f>
        <v/>
      </c>
      <c r="D711" s="57" t="str">
        <f>IF(Grundbuch!F709&lt;&gt;"",Grundbuch!F709,"")</f>
        <v/>
      </c>
      <c r="E711" s="57" t="str">
        <f>IF(Grundbuch!G709&lt;&gt;"",Grundbuch!G709,"")</f>
        <v/>
      </c>
      <c r="F711" s="58">
        <f>Grundbuch!H709</f>
        <v>0</v>
      </c>
      <c r="G711" s="58">
        <f>Grundbuch!I709</f>
        <v>0</v>
      </c>
      <c r="H711" s="58">
        <f>SUMIF($E$4:$E711,$E711,$F$4:$F711)</f>
        <v>0</v>
      </c>
      <c r="I711" s="58">
        <f>SUMIF($E$4:$E711,$E711,$G$4:$G711)</f>
        <v>0</v>
      </c>
      <c r="J711" s="58">
        <f t="shared" si="22"/>
        <v>0</v>
      </c>
      <c r="K711" s="58">
        <f t="shared" si="23"/>
        <v>0</v>
      </c>
      <c r="L711" s="57">
        <f>Grundbuch!J709</f>
        <v>0</v>
      </c>
    </row>
    <row r="712" spans="1:12" hidden="1" x14ac:dyDescent="0.2">
      <c r="A712" s="57" t="str">
        <f>IF(Grundbuch!C710&lt;&gt;"",Grundbuch!C710,"")</f>
        <v/>
      </c>
      <c r="B712" s="57" t="str">
        <f>IF(Grundbuch!D710&lt;&gt;"",Grundbuch!D710,"")</f>
        <v/>
      </c>
      <c r="C712" s="57" t="str">
        <f>IF(Grundbuch!E710&lt;&gt;"",Grundbuch!E710,"")</f>
        <v/>
      </c>
      <c r="D712" s="57" t="str">
        <f>IF(Grundbuch!F710&lt;&gt;"",Grundbuch!F710,"")</f>
        <v/>
      </c>
      <c r="E712" s="57" t="str">
        <f>IF(Grundbuch!G710&lt;&gt;"",Grundbuch!G710,"")</f>
        <v/>
      </c>
      <c r="F712" s="58">
        <f>Grundbuch!H710</f>
        <v>0</v>
      </c>
      <c r="G712" s="58">
        <f>Grundbuch!I710</f>
        <v>0</v>
      </c>
      <c r="H712" s="58">
        <f>SUMIF($E$4:$E712,$E712,$F$4:$F712)</f>
        <v>0</v>
      </c>
      <c r="I712" s="58">
        <f>SUMIF($E$4:$E712,$E712,$G$4:$G712)</f>
        <v>0</v>
      </c>
      <c r="J712" s="58">
        <f t="shared" si="22"/>
        <v>0</v>
      </c>
      <c r="K712" s="58">
        <f t="shared" si="23"/>
        <v>0</v>
      </c>
      <c r="L712" s="57">
        <f>Grundbuch!J710</f>
        <v>0</v>
      </c>
    </row>
    <row r="713" spans="1:12" hidden="1" x14ac:dyDescent="0.2">
      <c r="A713" s="57" t="str">
        <f>IF(Grundbuch!C711&lt;&gt;"",Grundbuch!C711,"")</f>
        <v/>
      </c>
      <c r="B713" s="57" t="str">
        <f>IF(Grundbuch!D711&lt;&gt;"",Grundbuch!D711,"")</f>
        <v/>
      </c>
      <c r="C713" s="57" t="str">
        <f>IF(Grundbuch!E711&lt;&gt;"",Grundbuch!E711,"")</f>
        <v/>
      </c>
      <c r="D713" s="57" t="str">
        <f>IF(Grundbuch!F711&lt;&gt;"",Grundbuch!F711,"")</f>
        <v/>
      </c>
      <c r="E713" s="57" t="str">
        <f>IF(Grundbuch!G711&lt;&gt;"",Grundbuch!G711,"")</f>
        <v/>
      </c>
      <c r="F713" s="58">
        <f>Grundbuch!H711</f>
        <v>0</v>
      </c>
      <c r="G713" s="58">
        <f>Grundbuch!I711</f>
        <v>0</v>
      </c>
      <c r="H713" s="58">
        <f>SUMIF($E$4:$E713,$E713,$F$4:$F713)</f>
        <v>0</v>
      </c>
      <c r="I713" s="58">
        <f>SUMIF($E$4:$E713,$E713,$G$4:$G713)</f>
        <v>0</v>
      </c>
      <c r="J713" s="58">
        <f t="shared" si="22"/>
        <v>0</v>
      </c>
      <c r="K713" s="58">
        <f t="shared" si="23"/>
        <v>0</v>
      </c>
      <c r="L713" s="57">
        <f>Grundbuch!J711</f>
        <v>0</v>
      </c>
    </row>
    <row r="714" spans="1:12" hidden="1" x14ac:dyDescent="0.2">
      <c r="A714" s="57" t="str">
        <f>IF(Grundbuch!C712&lt;&gt;"",Grundbuch!C712,"")</f>
        <v/>
      </c>
      <c r="B714" s="57" t="str">
        <f>IF(Grundbuch!D712&lt;&gt;"",Grundbuch!D712,"")</f>
        <v/>
      </c>
      <c r="C714" s="57" t="str">
        <f>IF(Grundbuch!E712&lt;&gt;"",Grundbuch!E712,"")</f>
        <v/>
      </c>
      <c r="D714" s="57" t="str">
        <f>IF(Grundbuch!F712&lt;&gt;"",Grundbuch!F712,"")</f>
        <v/>
      </c>
      <c r="E714" s="57" t="str">
        <f>IF(Grundbuch!G712&lt;&gt;"",Grundbuch!G712,"")</f>
        <v/>
      </c>
      <c r="F714" s="58">
        <f>Grundbuch!H712</f>
        <v>0</v>
      </c>
      <c r="G714" s="58">
        <f>Grundbuch!I712</f>
        <v>0</v>
      </c>
      <c r="H714" s="58">
        <f>SUMIF($E$4:$E714,$E714,$F$4:$F714)</f>
        <v>0</v>
      </c>
      <c r="I714" s="58">
        <f>SUMIF($E$4:$E714,$E714,$G$4:$G714)</f>
        <v>0</v>
      </c>
      <c r="J714" s="58">
        <f t="shared" si="22"/>
        <v>0</v>
      </c>
      <c r="K714" s="58">
        <f t="shared" si="23"/>
        <v>0</v>
      </c>
      <c r="L714" s="57">
        <f>Grundbuch!J712</f>
        <v>0</v>
      </c>
    </row>
    <row r="715" spans="1:12" hidden="1" x14ac:dyDescent="0.2">
      <c r="A715" s="57" t="str">
        <f>IF(Grundbuch!C713&lt;&gt;"",Grundbuch!C713,"")</f>
        <v/>
      </c>
      <c r="B715" s="57" t="str">
        <f>IF(Grundbuch!D713&lt;&gt;"",Grundbuch!D713,"")</f>
        <v/>
      </c>
      <c r="C715" s="57" t="str">
        <f>IF(Grundbuch!E713&lt;&gt;"",Grundbuch!E713,"")</f>
        <v/>
      </c>
      <c r="D715" s="57" t="str">
        <f>IF(Grundbuch!F713&lt;&gt;"",Grundbuch!F713,"")</f>
        <v/>
      </c>
      <c r="E715" s="57" t="str">
        <f>IF(Grundbuch!G713&lt;&gt;"",Grundbuch!G713,"")</f>
        <v/>
      </c>
      <c r="F715" s="58">
        <f>Grundbuch!H713</f>
        <v>0</v>
      </c>
      <c r="G715" s="58">
        <f>Grundbuch!I713</f>
        <v>0</v>
      </c>
      <c r="H715" s="58">
        <f>SUMIF($E$4:$E715,$E715,$F$4:$F715)</f>
        <v>0</v>
      </c>
      <c r="I715" s="58">
        <f>SUMIF($E$4:$E715,$E715,$G$4:$G715)</f>
        <v>0</v>
      </c>
      <c r="J715" s="58">
        <f t="shared" si="22"/>
        <v>0</v>
      </c>
      <c r="K715" s="58">
        <f t="shared" si="23"/>
        <v>0</v>
      </c>
      <c r="L715" s="57">
        <f>Grundbuch!J713</f>
        <v>0</v>
      </c>
    </row>
    <row r="716" spans="1:12" hidden="1" x14ac:dyDescent="0.2">
      <c r="A716" s="57" t="str">
        <f>IF(Grundbuch!C714&lt;&gt;"",Grundbuch!C714,"")</f>
        <v/>
      </c>
      <c r="B716" s="57" t="str">
        <f>IF(Grundbuch!D714&lt;&gt;"",Grundbuch!D714,"")</f>
        <v/>
      </c>
      <c r="C716" s="57" t="str">
        <f>IF(Grundbuch!E714&lt;&gt;"",Grundbuch!E714,"")</f>
        <v/>
      </c>
      <c r="D716" s="57" t="str">
        <f>IF(Grundbuch!F714&lt;&gt;"",Grundbuch!F714,"")</f>
        <v/>
      </c>
      <c r="E716" s="57" t="str">
        <f>IF(Grundbuch!G714&lt;&gt;"",Grundbuch!G714,"")</f>
        <v/>
      </c>
      <c r="F716" s="58">
        <f>Grundbuch!H714</f>
        <v>0</v>
      </c>
      <c r="G716" s="58">
        <f>Grundbuch!I714</f>
        <v>0</v>
      </c>
      <c r="H716" s="58">
        <f>SUMIF($E$4:$E716,$E716,$F$4:$F716)</f>
        <v>0</v>
      </c>
      <c r="I716" s="58">
        <f>SUMIF($E$4:$E716,$E716,$G$4:$G716)</f>
        <v>0</v>
      </c>
      <c r="J716" s="58">
        <f t="shared" si="22"/>
        <v>0</v>
      </c>
      <c r="K716" s="58">
        <f t="shared" si="23"/>
        <v>0</v>
      </c>
      <c r="L716" s="57">
        <f>Grundbuch!J714</f>
        <v>0</v>
      </c>
    </row>
    <row r="717" spans="1:12" hidden="1" x14ac:dyDescent="0.2">
      <c r="A717" s="57" t="str">
        <f>IF(Grundbuch!C715&lt;&gt;"",Grundbuch!C715,"")</f>
        <v/>
      </c>
      <c r="B717" s="57" t="str">
        <f>IF(Grundbuch!D715&lt;&gt;"",Grundbuch!D715,"")</f>
        <v/>
      </c>
      <c r="C717" s="57" t="str">
        <f>IF(Grundbuch!E715&lt;&gt;"",Grundbuch!E715,"")</f>
        <v/>
      </c>
      <c r="D717" s="57" t="str">
        <f>IF(Grundbuch!F715&lt;&gt;"",Grundbuch!F715,"")</f>
        <v/>
      </c>
      <c r="E717" s="57" t="str">
        <f>IF(Grundbuch!G715&lt;&gt;"",Grundbuch!G715,"")</f>
        <v/>
      </c>
      <c r="F717" s="58">
        <f>Grundbuch!H715</f>
        <v>0</v>
      </c>
      <c r="G717" s="58">
        <f>Grundbuch!I715</f>
        <v>0</v>
      </c>
      <c r="H717" s="58">
        <f>SUMIF($E$4:$E717,$E717,$F$4:$F717)</f>
        <v>0</v>
      </c>
      <c r="I717" s="58">
        <f>SUMIF($E$4:$E717,$E717,$G$4:$G717)</f>
        <v>0</v>
      </c>
      <c r="J717" s="58">
        <f t="shared" si="22"/>
        <v>0</v>
      </c>
      <c r="K717" s="58">
        <f t="shared" si="23"/>
        <v>0</v>
      </c>
      <c r="L717" s="57">
        <f>Grundbuch!J715</f>
        <v>0</v>
      </c>
    </row>
    <row r="718" spans="1:12" hidden="1" x14ac:dyDescent="0.2">
      <c r="A718" s="57" t="str">
        <f>IF(Grundbuch!C716&lt;&gt;"",Grundbuch!C716,"")</f>
        <v/>
      </c>
      <c r="B718" s="57" t="str">
        <f>IF(Grundbuch!D716&lt;&gt;"",Grundbuch!D716,"")</f>
        <v/>
      </c>
      <c r="C718" s="57" t="str">
        <f>IF(Grundbuch!E716&lt;&gt;"",Grundbuch!E716,"")</f>
        <v/>
      </c>
      <c r="D718" s="57" t="str">
        <f>IF(Grundbuch!F716&lt;&gt;"",Grundbuch!F716,"")</f>
        <v/>
      </c>
      <c r="E718" s="57" t="str">
        <f>IF(Grundbuch!G716&lt;&gt;"",Grundbuch!G716,"")</f>
        <v/>
      </c>
      <c r="F718" s="58">
        <f>Grundbuch!H716</f>
        <v>0</v>
      </c>
      <c r="G718" s="58">
        <f>Grundbuch!I716</f>
        <v>0</v>
      </c>
      <c r="H718" s="58">
        <f>SUMIF($E$4:$E718,$E718,$F$4:$F718)</f>
        <v>0</v>
      </c>
      <c r="I718" s="58">
        <f>SUMIF($E$4:$E718,$E718,$G$4:$G718)</f>
        <v>0</v>
      </c>
      <c r="J718" s="58">
        <f t="shared" si="22"/>
        <v>0</v>
      </c>
      <c r="K718" s="58">
        <f t="shared" si="23"/>
        <v>0</v>
      </c>
      <c r="L718" s="57">
        <f>Grundbuch!J716</f>
        <v>0</v>
      </c>
    </row>
    <row r="719" spans="1:12" hidden="1" x14ac:dyDescent="0.2">
      <c r="A719" s="57" t="str">
        <f>IF(Grundbuch!C717&lt;&gt;"",Grundbuch!C717,"")</f>
        <v/>
      </c>
      <c r="B719" s="57" t="str">
        <f>IF(Grundbuch!D717&lt;&gt;"",Grundbuch!D717,"")</f>
        <v/>
      </c>
      <c r="C719" s="57" t="str">
        <f>IF(Grundbuch!E717&lt;&gt;"",Grundbuch!E717,"")</f>
        <v/>
      </c>
      <c r="D719" s="57" t="str">
        <f>IF(Grundbuch!F717&lt;&gt;"",Grundbuch!F717,"")</f>
        <v/>
      </c>
      <c r="E719" s="57" t="str">
        <f>IF(Grundbuch!G717&lt;&gt;"",Grundbuch!G717,"")</f>
        <v/>
      </c>
      <c r="F719" s="58">
        <f>Grundbuch!H717</f>
        <v>0</v>
      </c>
      <c r="G719" s="58">
        <f>Grundbuch!I717</f>
        <v>0</v>
      </c>
      <c r="H719" s="58">
        <f>SUMIF($E$4:$E719,$E719,$F$4:$F719)</f>
        <v>0</v>
      </c>
      <c r="I719" s="58">
        <f>SUMIF($E$4:$E719,$E719,$G$4:$G719)</f>
        <v>0</v>
      </c>
      <c r="J719" s="58">
        <f t="shared" si="22"/>
        <v>0</v>
      </c>
      <c r="K719" s="58">
        <f t="shared" si="23"/>
        <v>0</v>
      </c>
      <c r="L719" s="57">
        <f>Grundbuch!J717</f>
        <v>0</v>
      </c>
    </row>
    <row r="720" spans="1:12" hidden="1" x14ac:dyDescent="0.2">
      <c r="A720" s="57" t="str">
        <f>IF(Grundbuch!C718&lt;&gt;"",Grundbuch!C718,"")</f>
        <v/>
      </c>
      <c r="B720" s="57" t="str">
        <f>IF(Grundbuch!D718&lt;&gt;"",Grundbuch!D718,"")</f>
        <v/>
      </c>
      <c r="C720" s="57" t="str">
        <f>IF(Grundbuch!E718&lt;&gt;"",Grundbuch!E718,"")</f>
        <v/>
      </c>
      <c r="D720" s="57" t="str">
        <f>IF(Grundbuch!F718&lt;&gt;"",Grundbuch!F718,"")</f>
        <v/>
      </c>
      <c r="E720" s="57" t="str">
        <f>IF(Grundbuch!G718&lt;&gt;"",Grundbuch!G718,"")</f>
        <v/>
      </c>
      <c r="F720" s="58">
        <f>Grundbuch!H718</f>
        <v>0</v>
      </c>
      <c r="G720" s="58">
        <f>Grundbuch!I718</f>
        <v>0</v>
      </c>
      <c r="H720" s="58">
        <f>SUMIF($E$4:$E720,$E720,$F$4:$F720)</f>
        <v>0</v>
      </c>
      <c r="I720" s="58">
        <f>SUMIF($E$4:$E720,$E720,$G$4:$G720)</f>
        <v>0</v>
      </c>
      <c r="J720" s="58">
        <f t="shared" si="22"/>
        <v>0</v>
      </c>
      <c r="K720" s="58">
        <f t="shared" si="23"/>
        <v>0</v>
      </c>
      <c r="L720" s="57">
        <f>Grundbuch!J718</f>
        <v>0</v>
      </c>
    </row>
    <row r="721" spans="1:12" hidden="1" x14ac:dyDescent="0.2">
      <c r="A721" s="57" t="str">
        <f>IF(Grundbuch!C719&lt;&gt;"",Grundbuch!C719,"")</f>
        <v/>
      </c>
      <c r="B721" s="57" t="str">
        <f>IF(Grundbuch!D719&lt;&gt;"",Grundbuch!D719,"")</f>
        <v/>
      </c>
      <c r="C721" s="57" t="str">
        <f>IF(Grundbuch!E719&lt;&gt;"",Grundbuch!E719,"")</f>
        <v/>
      </c>
      <c r="D721" s="57" t="str">
        <f>IF(Grundbuch!F719&lt;&gt;"",Grundbuch!F719,"")</f>
        <v/>
      </c>
      <c r="E721" s="57" t="str">
        <f>IF(Grundbuch!G719&lt;&gt;"",Grundbuch!G719,"")</f>
        <v/>
      </c>
      <c r="F721" s="58">
        <f>Grundbuch!H719</f>
        <v>0</v>
      </c>
      <c r="G721" s="58">
        <f>Grundbuch!I719</f>
        <v>0</v>
      </c>
      <c r="H721" s="58">
        <f>SUMIF($E$4:$E721,$E721,$F$4:$F721)</f>
        <v>0</v>
      </c>
      <c r="I721" s="58">
        <f>SUMIF($E$4:$E721,$E721,$G$4:$G721)</f>
        <v>0</v>
      </c>
      <c r="J721" s="58">
        <f t="shared" si="22"/>
        <v>0</v>
      </c>
      <c r="K721" s="58">
        <f t="shared" si="23"/>
        <v>0</v>
      </c>
      <c r="L721" s="57">
        <f>Grundbuch!J719</f>
        <v>0</v>
      </c>
    </row>
    <row r="722" spans="1:12" hidden="1" x14ac:dyDescent="0.2">
      <c r="A722" s="57" t="str">
        <f>IF(Grundbuch!C720&lt;&gt;"",Grundbuch!C720,"")</f>
        <v/>
      </c>
      <c r="B722" s="57" t="str">
        <f>IF(Grundbuch!D720&lt;&gt;"",Grundbuch!D720,"")</f>
        <v/>
      </c>
      <c r="C722" s="57" t="str">
        <f>IF(Grundbuch!E720&lt;&gt;"",Grundbuch!E720,"")</f>
        <v/>
      </c>
      <c r="D722" s="57" t="str">
        <f>IF(Grundbuch!F720&lt;&gt;"",Grundbuch!F720,"")</f>
        <v/>
      </c>
      <c r="E722" s="57" t="str">
        <f>IF(Grundbuch!G720&lt;&gt;"",Grundbuch!G720,"")</f>
        <v/>
      </c>
      <c r="F722" s="58">
        <f>Grundbuch!H720</f>
        <v>0</v>
      </c>
      <c r="G722" s="58">
        <f>Grundbuch!I720</f>
        <v>0</v>
      </c>
      <c r="H722" s="58">
        <f>SUMIF($E$4:$E722,$E722,$F$4:$F722)</f>
        <v>0</v>
      </c>
      <c r="I722" s="58">
        <f>SUMIF($E$4:$E722,$E722,$G$4:$G722)</f>
        <v>0</v>
      </c>
      <c r="J722" s="58">
        <f t="shared" si="22"/>
        <v>0</v>
      </c>
      <c r="K722" s="58">
        <f t="shared" si="23"/>
        <v>0</v>
      </c>
      <c r="L722" s="57">
        <f>Grundbuch!J720</f>
        <v>0</v>
      </c>
    </row>
    <row r="723" spans="1:12" hidden="1" x14ac:dyDescent="0.2">
      <c r="A723" s="57" t="str">
        <f>IF(Grundbuch!C721&lt;&gt;"",Grundbuch!C721,"")</f>
        <v/>
      </c>
      <c r="B723" s="57" t="str">
        <f>IF(Grundbuch!D721&lt;&gt;"",Grundbuch!D721,"")</f>
        <v/>
      </c>
      <c r="C723" s="57" t="str">
        <f>IF(Grundbuch!E721&lt;&gt;"",Grundbuch!E721,"")</f>
        <v/>
      </c>
      <c r="D723" s="57" t="str">
        <f>IF(Grundbuch!F721&lt;&gt;"",Grundbuch!F721,"")</f>
        <v/>
      </c>
      <c r="E723" s="57" t="str">
        <f>IF(Grundbuch!G721&lt;&gt;"",Grundbuch!G721,"")</f>
        <v/>
      </c>
      <c r="F723" s="58">
        <f>Grundbuch!H721</f>
        <v>0</v>
      </c>
      <c r="G723" s="58">
        <f>Grundbuch!I721</f>
        <v>0</v>
      </c>
      <c r="H723" s="58">
        <f>SUMIF($E$4:$E723,$E723,$F$4:$F723)</f>
        <v>0</v>
      </c>
      <c r="I723" s="58">
        <f>SUMIF($E$4:$E723,$E723,$G$4:$G723)</f>
        <v>0</v>
      </c>
      <c r="J723" s="58">
        <f t="shared" si="22"/>
        <v>0</v>
      </c>
      <c r="K723" s="58">
        <f t="shared" si="23"/>
        <v>0</v>
      </c>
      <c r="L723" s="57">
        <f>Grundbuch!J721</f>
        <v>0</v>
      </c>
    </row>
    <row r="724" spans="1:12" hidden="1" x14ac:dyDescent="0.2">
      <c r="A724" s="57" t="str">
        <f>IF(Grundbuch!C722&lt;&gt;"",Grundbuch!C722,"")</f>
        <v/>
      </c>
      <c r="B724" s="57" t="str">
        <f>IF(Grundbuch!D722&lt;&gt;"",Grundbuch!D722,"")</f>
        <v/>
      </c>
      <c r="C724" s="57" t="str">
        <f>IF(Grundbuch!E722&lt;&gt;"",Grundbuch!E722,"")</f>
        <v/>
      </c>
      <c r="D724" s="57" t="str">
        <f>IF(Grundbuch!F722&lt;&gt;"",Grundbuch!F722,"")</f>
        <v/>
      </c>
      <c r="E724" s="57" t="str">
        <f>IF(Grundbuch!G722&lt;&gt;"",Grundbuch!G722,"")</f>
        <v/>
      </c>
      <c r="F724" s="58">
        <f>Grundbuch!H722</f>
        <v>0</v>
      </c>
      <c r="G724" s="58">
        <f>Grundbuch!I722</f>
        <v>0</v>
      </c>
      <c r="H724" s="58">
        <f>SUMIF($E$4:$E724,$E724,$F$4:$F724)</f>
        <v>0</v>
      </c>
      <c r="I724" s="58">
        <f>SUMIF($E$4:$E724,$E724,$G$4:$G724)</f>
        <v>0</v>
      </c>
      <c r="J724" s="58">
        <f t="shared" si="22"/>
        <v>0</v>
      </c>
      <c r="K724" s="58">
        <f t="shared" si="23"/>
        <v>0</v>
      </c>
      <c r="L724" s="57">
        <f>Grundbuch!J722</f>
        <v>0</v>
      </c>
    </row>
    <row r="725" spans="1:12" hidden="1" x14ac:dyDescent="0.2">
      <c r="A725" s="57" t="str">
        <f>IF(Grundbuch!C723&lt;&gt;"",Grundbuch!C723,"")</f>
        <v/>
      </c>
      <c r="B725" s="57" t="str">
        <f>IF(Grundbuch!D723&lt;&gt;"",Grundbuch!D723,"")</f>
        <v/>
      </c>
      <c r="C725" s="57" t="str">
        <f>IF(Grundbuch!E723&lt;&gt;"",Grundbuch!E723,"")</f>
        <v/>
      </c>
      <c r="D725" s="57" t="str">
        <f>IF(Grundbuch!F723&lt;&gt;"",Grundbuch!F723,"")</f>
        <v/>
      </c>
      <c r="E725" s="57" t="str">
        <f>IF(Grundbuch!G723&lt;&gt;"",Grundbuch!G723,"")</f>
        <v/>
      </c>
      <c r="F725" s="58">
        <f>Grundbuch!H723</f>
        <v>0</v>
      </c>
      <c r="G725" s="58">
        <f>Grundbuch!I723</f>
        <v>0</v>
      </c>
      <c r="H725" s="58">
        <f>SUMIF($E$4:$E725,$E725,$F$4:$F725)</f>
        <v>0</v>
      </c>
      <c r="I725" s="58">
        <f>SUMIF($E$4:$E725,$E725,$G$4:$G725)</f>
        <v>0</v>
      </c>
      <c r="J725" s="58">
        <f t="shared" si="22"/>
        <v>0</v>
      </c>
      <c r="K725" s="58">
        <f t="shared" si="23"/>
        <v>0</v>
      </c>
      <c r="L725" s="57">
        <f>Grundbuch!J723</f>
        <v>0</v>
      </c>
    </row>
    <row r="726" spans="1:12" hidden="1" x14ac:dyDescent="0.2">
      <c r="A726" s="57" t="str">
        <f>IF(Grundbuch!C724&lt;&gt;"",Grundbuch!C724,"")</f>
        <v/>
      </c>
      <c r="B726" s="57" t="str">
        <f>IF(Grundbuch!D724&lt;&gt;"",Grundbuch!D724,"")</f>
        <v/>
      </c>
      <c r="C726" s="57" t="str">
        <f>IF(Grundbuch!E724&lt;&gt;"",Grundbuch!E724,"")</f>
        <v/>
      </c>
      <c r="D726" s="57" t="str">
        <f>IF(Grundbuch!F724&lt;&gt;"",Grundbuch!F724,"")</f>
        <v/>
      </c>
      <c r="E726" s="57" t="str">
        <f>IF(Grundbuch!G724&lt;&gt;"",Grundbuch!G724,"")</f>
        <v/>
      </c>
      <c r="F726" s="58">
        <f>Grundbuch!H724</f>
        <v>0</v>
      </c>
      <c r="G726" s="58">
        <f>Grundbuch!I724</f>
        <v>0</v>
      </c>
      <c r="H726" s="58">
        <f>SUMIF($E$4:$E726,$E726,$F$4:$F726)</f>
        <v>0</v>
      </c>
      <c r="I726" s="58">
        <f>SUMIF($E$4:$E726,$E726,$G$4:$G726)</f>
        <v>0</v>
      </c>
      <c r="J726" s="58">
        <f t="shared" si="22"/>
        <v>0</v>
      </c>
      <c r="K726" s="58">
        <f t="shared" si="23"/>
        <v>0</v>
      </c>
      <c r="L726" s="57">
        <f>Grundbuch!J724</f>
        <v>0</v>
      </c>
    </row>
    <row r="727" spans="1:12" hidden="1" x14ac:dyDescent="0.2">
      <c r="A727" s="57" t="str">
        <f>IF(Grundbuch!C725&lt;&gt;"",Grundbuch!C725,"")</f>
        <v/>
      </c>
      <c r="B727" s="57" t="str">
        <f>IF(Grundbuch!D725&lt;&gt;"",Grundbuch!D725,"")</f>
        <v/>
      </c>
      <c r="C727" s="57" t="str">
        <f>IF(Grundbuch!E725&lt;&gt;"",Grundbuch!E725,"")</f>
        <v/>
      </c>
      <c r="D727" s="57" t="str">
        <f>IF(Grundbuch!F725&lt;&gt;"",Grundbuch!F725,"")</f>
        <v/>
      </c>
      <c r="E727" s="57" t="str">
        <f>IF(Grundbuch!G725&lt;&gt;"",Grundbuch!G725,"")</f>
        <v/>
      </c>
      <c r="F727" s="58">
        <f>Grundbuch!H725</f>
        <v>0</v>
      </c>
      <c r="G727" s="58">
        <f>Grundbuch!I725</f>
        <v>0</v>
      </c>
      <c r="H727" s="58">
        <f>SUMIF($E$4:$E727,$E727,$F$4:$F727)</f>
        <v>0</v>
      </c>
      <c r="I727" s="58">
        <f>SUMIF($E$4:$E727,$E727,$G$4:$G727)</f>
        <v>0</v>
      </c>
      <c r="J727" s="58">
        <f t="shared" si="22"/>
        <v>0</v>
      </c>
      <c r="K727" s="58">
        <f t="shared" si="23"/>
        <v>0</v>
      </c>
      <c r="L727" s="57">
        <f>Grundbuch!J725</f>
        <v>0</v>
      </c>
    </row>
    <row r="728" spans="1:12" hidden="1" x14ac:dyDescent="0.2">
      <c r="A728" s="57" t="str">
        <f>IF(Grundbuch!C726&lt;&gt;"",Grundbuch!C726,"")</f>
        <v/>
      </c>
      <c r="B728" s="57" t="str">
        <f>IF(Grundbuch!D726&lt;&gt;"",Grundbuch!D726,"")</f>
        <v/>
      </c>
      <c r="C728" s="57" t="str">
        <f>IF(Grundbuch!E726&lt;&gt;"",Grundbuch!E726,"")</f>
        <v/>
      </c>
      <c r="D728" s="57" t="str">
        <f>IF(Grundbuch!F726&lt;&gt;"",Grundbuch!F726,"")</f>
        <v/>
      </c>
      <c r="E728" s="57" t="str">
        <f>IF(Grundbuch!G726&lt;&gt;"",Grundbuch!G726,"")</f>
        <v/>
      </c>
      <c r="F728" s="58">
        <f>Grundbuch!H726</f>
        <v>0</v>
      </c>
      <c r="G728" s="58">
        <f>Grundbuch!I726</f>
        <v>0</v>
      </c>
      <c r="H728" s="58">
        <f>SUMIF($E$4:$E728,$E728,$F$4:$F728)</f>
        <v>0</v>
      </c>
      <c r="I728" s="58">
        <f>SUMIF($E$4:$E728,$E728,$G$4:$G728)</f>
        <v>0</v>
      </c>
      <c r="J728" s="58">
        <f t="shared" si="22"/>
        <v>0</v>
      </c>
      <c r="K728" s="58">
        <f t="shared" si="23"/>
        <v>0</v>
      </c>
      <c r="L728" s="57">
        <f>Grundbuch!J726</f>
        <v>0</v>
      </c>
    </row>
    <row r="729" spans="1:12" hidden="1" x14ac:dyDescent="0.2">
      <c r="A729" s="57" t="str">
        <f>IF(Grundbuch!C727&lt;&gt;"",Grundbuch!C727,"")</f>
        <v/>
      </c>
      <c r="B729" s="57" t="str">
        <f>IF(Grundbuch!D727&lt;&gt;"",Grundbuch!D727,"")</f>
        <v/>
      </c>
      <c r="C729" s="57" t="str">
        <f>IF(Grundbuch!E727&lt;&gt;"",Grundbuch!E727,"")</f>
        <v/>
      </c>
      <c r="D729" s="57" t="str">
        <f>IF(Grundbuch!F727&lt;&gt;"",Grundbuch!F727,"")</f>
        <v/>
      </c>
      <c r="E729" s="57" t="str">
        <f>IF(Grundbuch!G727&lt;&gt;"",Grundbuch!G727,"")</f>
        <v/>
      </c>
      <c r="F729" s="58">
        <f>Grundbuch!H727</f>
        <v>0</v>
      </c>
      <c r="G729" s="58">
        <f>Grundbuch!I727</f>
        <v>0</v>
      </c>
      <c r="H729" s="58">
        <f>SUMIF($E$4:$E729,$E729,$F$4:$F729)</f>
        <v>0</v>
      </c>
      <c r="I729" s="58">
        <f>SUMIF($E$4:$E729,$E729,$G$4:$G729)</f>
        <v>0</v>
      </c>
      <c r="J729" s="58">
        <f t="shared" si="22"/>
        <v>0</v>
      </c>
      <c r="K729" s="58">
        <f t="shared" si="23"/>
        <v>0</v>
      </c>
      <c r="L729" s="57">
        <f>Grundbuch!J727</f>
        <v>0</v>
      </c>
    </row>
    <row r="730" spans="1:12" hidden="1" x14ac:dyDescent="0.2">
      <c r="A730" s="57" t="str">
        <f>IF(Grundbuch!C728&lt;&gt;"",Grundbuch!C728,"")</f>
        <v/>
      </c>
      <c r="B730" s="57" t="str">
        <f>IF(Grundbuch!D728&lt;&gt;"",Grundbuch!D728,"")</f>
        <v/>
      </c>
      <c r="C730" s="57" t="str">
        <f>IF(Grundbuch!E728&lt;&gt;"",Grundbuch!E728,"")</f>
        <v/>
      </c>
      <c r="D730" s="57" t="str">
        <f>IF(Grundbuch!F728&lt;&gt;"",Grundbuch!F728,"")</f>
        <v/>
      </c>
      <c r="E730" s="57" t="str">
        <f>IF(Grundbuch!G728&lt;&gt;"",Grundbuch!G728,"")</f>
        <v/>
      </c>
      <c r="F730" s="58">
        <f>Grundbuch!H728</f>
        <v>0</v>
      </c>
      <c r="G730" s="58">
        <f>Grundbuch!I728</f>
        <v>0</v>
      </c>
      <c r="H730" s="58">
        <f>SUMIF($E$4:$E730,$E730,$F$4:$F730)</f>
        <v>0</v>
      </c>
      <c r="I730" s="58">
        <f>SUMIF($E$4:$E730,$E730,$G$4:$G730)</f>
        <v>0</v>
      </c>
      <c r="J730" s="58">
        <f t="shared" si="22"/>
        <v>0</v>
      </c>
      <c r="K730" s="58">
        <f t="shared" si="23"/>
        <v>0</v>
      </c>
      <c r="L730" s="57">
        <f>Grundbuch!J728</f>
        <v>0</v>
      </c>
    </row>
    <row r="733" spans="1:12" x14ac:dyDescent="0.2">
      <c r="E733" s="59" t="s">
        <v>32</v>
      </c>
      <c r="F733" s="60">
        <f>SUBTOTAL(9,F3:F674)</f>
        <v>4497696.0200000005</v>
      </c>
      <c r="G733" s="60">
        <f>SUBTOTAL(9,G3:G674)</f>
        <v>4497696.0200000005</v>
      </c>
    </row>
    <row r="734" spans="1:12" x14ac:dyDescent="0.2">
      <c r="E734" s="59" t="s">
        <v>14</v>
      </c>
      <c r="F734" s="60">
        <f>IF(G733&gt;F733,G733-F733,0)</f>
        <v>0</v>
      </c>
      <c r="G734" s="60">
        <f>IF(F733&gt;G733,F733-G733,0)</f>
        <v>0</v>
      </c>
    </row>
    <row r="735" spans="1:12" x14ac:dyDescent="0.2">
      <c r="E735" s="59" t="s">
        <v>33</v>
      </c>
      <c r="F735" s="60">
        <f>SUM(F733:F734)</f>
        <v>4497696.0200000005</v>
      </c>
      <c r="G735" s="60">
        <f>SUM(G733:G734)</f>
        <v>4497696.0200000005</v>
      </c>
    </row>
  </sheetData>
  <autoFilter ref="A3:M730">
    <filterColumn colId="3">
      <filters>
        <filter val="SBK"/>
      </filters>
    </filterColumn>
  </autoFilter>
  <customSheetViews>
    <customSheetView guid="{E2F1144B-7188-475C-8926-FE1E4E19441F}" scale="108" showGridLines="0" filter="1" showAutoFilter="1" hiddenColumns="1">
      <pane ySplit="3" topLeftCell="A4" activePane="bottomLeft" state="frozen"/>
      <selection pane="bottomLeft" activeCell="A2" sqref="A2"/>
      <pageMargins left="0.78740157499999996" right="0.78740157499999996" top="0.984251969" bottom="0.984251969" header="0.4921259845" footer="0.4921259845"/>
      <pageSetup paperSize="9" orientation="landscape" r:id="rId1"/>
      <headerFooter alignWithMargins="0"/>
      <autoFilter ref="A3:M730">
        <filterColumn colId="3">
          <filters>
            <filter val="SBK"/>
          </filters>
        </filterColumn>
      </autoFilter>
    </customSheetView>
    <customSheetView guid="{368DE442-F089-4C2B-8CEC-DCB0BC8F5436}" scale="108" showGridLines="0" filter="1" showAutoFilter="1" hiddenColumns="1">
      <pane ySplit="3" topLeftCell="A4" activePane="bottomLeft" state="frozen"/>
      <selection pane="bottomLeft" activeCell="A2" sqref="A2"/>
      <pageMargins left="0.78740157499999996" right="0.78740157499999996" top="0.984251969" bottom="0.984251969" header="0.4921259845" footer="0.4921259845"/>
      <pageSetup paperSize="9" orientation="landscape" r:id="rId2"/>
      <headerFooter alignWithMargins="0"/>
      <autoFilter ref="A3:M730">
        <filterColumn colId="3">
          <filters>
            <filter val="SBK"/>
          </filters>
        </filterColumn>
      </autoFilter>
    </customSheetView>
    <customSheetView guid="{8A375EA9-6DDA-48F1-A097-E08478E67712}" scale="108" showGridLines="0" filter="1" showAutoFilter="1" hiddenColumns="1">
      <pane ySplit="3" topLeftCell="A4" activePane="bottomLeft" state="frozen"/>
      <selection pane="bottomLeft" activeCell="A2" sqref="A2"/>
      <pageMargins left="0.78740157499999996" right="0.78740157499999996" top="0.984251969" bottom="0.984251969" header="0.4921259845" footer="0.4921259845"/>
      <pageSetup paperSize="9" orientation="landscape" r:id="rId3"/>
      <headerFooter alignWithMargins="0"/>
      <autoFilter ref="A3:M730">
        <filterColumn colId="3">
          <filters>
            <filter val="SBK"/>
          </filters>
        </filterColumn>
      </autoFilter>
    </customSheetView>
  </customSheetViews>
  <mergeCells count="3">
    <mergeCell ref="H2:I2"/>
    <mergeCell ref="J2:K2"/>
    <mergeCell ref="A1:L1"/>
  </mergeCells>
  <phoneticPr fontId="0" type="noConversion"/>
  <pageMargins left="0.78740157499999996" right="0.78740157499999996" top="0.984251969" bottom="0.984251969" header="0.4921259845" footer="0.4921259845"/>
  <pageSetup paperSize="9" orientation="landscape" r:id="rId4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6"/>
  <sheetViews>
    <sheetView showGridLines="0" zoomScale="258" workbookViewId="0">
      <selection sqref="A1:D1"/>
    </sheetView>
  </sheetViews>
  <sheetFormatPr baseColWidth="10" defaultRowHeight="12.75" x14ac:dyDescent="0.2"/>
  <cols>
    <col min="2" max="2" width="14.5703125" bestFit="1" customWidth="1"/>
    <col min="4" max="4" width="14.5703125" bestFit="1" customWidth="1"/>
  </cols>
  <sheetData>
    <row r="1" spans="1:4" x14ac:dyDescent="0.2">
      <c r="A1" s="158" t="str">
        <f>Kontenrahmen!B64</f>
        <v>EBK</v>
      </c>
      <c r="B1" s="159"/>
      <c r="C1" s="159"/>
      <c r="D1" s="159"/>
    </row>
    <row r="3" spans="1:4" x14ac:dyDescent="0.2">
      <c r="A3" s="156" t="str">
        <f>Kontenrahmen!A64</f>
        <v>8000</v>
      </c>
      <c r="B3" s="157"/>
      <c r="C3" s="157"/>
      <c r="D3" s="157"/>
    </row>
    <row r="4" spans="1:4" ht="13.5" thickBot="1" x14ac:dyDescent="0.25">
      <c r="A4" s="10" t="s">
        <v>8</v>
      </c>
      <c r="B4" s="10"/>
      <c r="C4" s="12"/>
      <c r="D4" s="11" t="s">
        <v>9</v>
      </c>
    </row>
    <row r="5" spans="1:4" x14ac:dyDescent="0.2">
      <c r="A5" t="s">
        <v>19</v>
      </c>
      <c r="B5" s="5">
        <f>SUMIF(Grundbuch!G:G,A3,Grundbuch!H:H)</f>
        <v>4350764.0700000012</v>
      </c>
      <c r="C5" s="18" t="s">
        <v>20</v>
      </c>
      <c r="D5" s="5">
        <f>SUMIF(Grundbuch!G:G,A3,Grundbuch!I:I)</f>
        <v>4350764.0700000012</v>
      </c>
    </row>
    <row r="6" spans="1:4" x14ac:dyDescent="0.2">
      <c r="A6" s="8"/>
      <c r="B6" s="19"/>
      <c r="C6" s="8"/>
      <c r="D6" s="8"/>
    </row>
  </sheetData>
  <sheetProtection sheet="1" objects="1" scenarios="1"/>
  <customSheetViews>
    <customSheetView guid="{E2F1144B-7188-475C-8926-FE1E4E19441F}" scale="258" showGridLines="0" state="hidden">
      <selection sqref="A1:D1"/>
      <pageMargins left="0.78740157499999996" right="0.78740157499999996" top="0.984251969" bottom="0.984251969" header="0.4921259845" footer="0.4921259845"/>
      <pageSetup paperSize="9" orientation="portrait" r:id="rId1"/>
      <headerFooter alignWithMargins="0"/>
    </customSheetView>
    <customSheetView guid="{368DE442-F089-4C2B-8CEC-DCB0BC8F5436}" scale="258" showGridLines="0" state="hidden">
      <selection sqref="A1:D1"/>
      <pageMargins left="0.78740157499999996" right="0.78740157499999996" top="0.984251969" bottom="0.984251969" header="0.4921259845" footer="0.4921259845"/>
      <pageSetup paperSize="9" orientation="portrait" r:id="rId2"/>
      <headerFooter alignWithMargins="0"/>
    </customSheetView>
    <customSheetView guid="{8A375EA9-6DDA-48F1-A097-E08478E67712}" scale="258" showGridLines="0" state="hidden">
      <selection sqref="A1:D1"/>
      <pageMargins left="0.78740157499999996" right="0.78740157499999996" top="0.984251969" bottom="0.984251969" header="0.4921259845" footer="0.4921259845"/>
      <pageSetup paperSize="9" orientation="portrait" r:id="rId3"/>
      <headerFooter alignWithMargins="0"/>
    </customSheetView>
  </customSheetViews>
  <mergeCells count="2">
    <mergeCell ref="A3:D3"/>
    <mergeCell ref="A1:D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5"/>
  <sheetViews>
    <sheetView showGridLines="0" zoomScale="119" workbookViewId="0">
      <pane ySplit="1" topLeftCell="A11" activePane="bottomLeft" state="frozen"/>
      <selection sqref="A1:D1"/>
      <selection pane="bottomLeft"/>
    </sheetView>
  </sheetViews>
  <sheetFormatPr baseColWidth="10" defaultRowHeight="12.75" x14ac:dyDescent="0.2"/>
  <cols>
    <col min="1" max="1" width="31.28515625" style="46" bestFit="1" customWidth="1"/>
    <col min="3" max="3" width="15" bestFit="1" customWidth="1"/>
    <col min="5" max="5" width="15" bestFit="1" customWidth="1"/>
    <col min="8" max="8" width="15" bestFit="1" customWidth="1"/>
    <col min="10" max="10" width="14.85546875" bestFit="1" customWidth="1"/>
  </cols>
  <sheetData>
    <row r="1" spans="1:11" x14ac:dyDescent="0.2">
      <c r="B1" s="159" t="s">
        <v>18</v>
      </c>
      <c r="C1" s="160"/>
      <c r="D1" s="160"/>
      <c r="E1" s="160"/>
      <c r="G1" s="159" t="s">
        <v>23</v>
      </c>
      <c r="H1" s="159"/>
      <c r="I1" s="159"/>
      <c r="J1" s="159"/>
    </row>
    <row r="3" spans="1:11" x14ac:dyDescent="0.2">
      <c r="A3" s="46" t="str">
        <f>Kontenrahmen!B3</f>
        <v>Bebaute Grundstücke</v>
      </c>
      <c r="B3" s="156" t="str">
        <f>Kontenrahmen!A3</f>
        <v>0510</v>
      </c>
      <c r="C3" s="157"/>
      <c r="D3" s="157"/>
      <c r="E3" s="157"/>
      <c r="G3" s="156" t="str">
        <f>Kontenrahmen!A17</f>
        <v>3000</v>
      </c>
      <c r="H3" s="157"/>
      <c r="I3" s="157"/>
      <c r="J3" s="157"/>
      <c r="K3" s="29" t="str">
        <f>Kontenrahmen!B17</f>
        <v>Eigenkapital</v>
      </c>
    </row>
    <row r="4" spans="1:11" ht="13.5" thickBot="1" x14ac:dyDescent="0.25">
      <c r="B4" s="10" t="s">
        <v>8</v>
      </c>
      <c r="C4" s="10"/>
      <c r="D4" s="12"/>
      <c r="E4" s="11" t="s">
        <v>9</v>
      </c>
      <c r="G4" s="10" t="s">
        <v>8</v>
      </c>
      <c r="H4" s="10"/>
      <c r="I4" s="12"/>
      <c r="J4" s="11" t="s">
        <v>9</v>
      </c>
    </row>
    <row r="5" spans="1:11" x14ac:dyDescent="0.2">
      <c r="B5" t="s">
        <v>13</v>
      </c>
      <c r="C5" s="3">
        <f>SUMIF(Grundbuch!G:G,B3,Grundbuch!H:H)</f>
        <v>1249500</v>
      </c>
      <c r="D5" s="14" t="s">
        <v>15</v>
      </c>
      <c r="E5" s="3">
        <f>SUMIF(Grundbuch!G:G,B3,Grundbuch!I:I)</f>
        <v>0</v>
      </c>
      <c r="G5" t="s">
        <v>15</v>
      </c>
      <c r="H5" s="3">
        <f>SUMIF(Grundbuch!G:G,G3,Grundbuch!H:H)</f>
        <v>0</v>
      </c>
      <c r="I5" s="14" t="s">
        <v>13</v>
      </c>
      <c r="J5" s="3">
        <f>SUMIF(Grundbuch!G:G,G3,Grundbuch!I:I)</f>
        <v>3041470.479831934</v>
      </c>
    </row>
    <row r="6" spans="1:11" x14ac:dyDescent="0.2">
      <c r="C6" s="3"/>
      <c r="D6" s="13" t="s">
        <v>14</v>
      </c>
      <c r="E6" s="3">
        <f>E7-E5</f>
        <v>1249500</v>
      </c>
      <c r="G6" s="8" t="s">
        <v>14</v>
      </c>
      <c r="H6" s="27">
        <f>H7-H5</f>
        <v>3041470.479831934</v>
      </c>
      <c r="I6" s="7"/>
      <c r="J6" s="8"/>
    </row>
    <row r="7" spans="1:11" x14ac:dyDescent="0.2">
      <c r="B7" s="15"/>
      <c r="C7" s="21">
        <f>C5</f>
        <v>1249500</v>
      </c>
      <c r="D7" s="15"/>
      <c r="E7" s="22">
        <f>C7</f>
        <v>1249500</v>
      </c>
      <c r="H7" s="9">
        <f>J7</f>
        <v>3041470.479831934</v>
      </c>
      <c r="J7" s="9">
        <f>J5</f>
        <v>3041470.479831934</v>
      </c>
    </row>
    <row r="8" spans="1:11" x14ac:dyDescent="0.2">
      <c r="B8" s="12"/>
      <c r="C8" s="12"/>
      <c r="D8" s="12"/>
      <c r="E8" s="12"/>
    </row>
    <row r="9" spans="1:11" x14ac:dyDescent="0.2">
      <c r="A9" s="46" t="str">
        <f>Kontenrahmen!B4</f>
        <v>Technische Anlagen und Maschinen</v>
      </c>
      <c r="B9" s="156" t="str">
        <f>Kontenrahmen!A4</f>
        <v>0700</v>
      </c>
      <c r="C9" s="157"/>
      <c r="D9" s="157"/>
      <c r="E9" s="157"/>
      <c r="G9" s="156" t="str">
        <f>Kontenrahmen!A20</f>
        <v>4250</v>
      </c>
      <c r="H9" s="157"/>
      <c r="I9" s="157"/>
      <c r="J9" s="157"/>
      <c r="K9" s="29" t="str">
        <f>Kontenrahmen!B20</f>
        <v>Langfristige Verbindlichkeiten gegenüber Kreditinstituten</v>
      </c>
    </row>
    <row r="10" spans="1:11" ht="13.5" thickBot="1" x14ac:dyDescent="0.25">
      <c r="B10" s="10" t="s">
        <v>8</v>
      </c>
      <c r="C10" s="10"/>
      <c r="D10" s="12"/>
      <c r="E10" s="11" t="s">
        <v>9</v>
      </c>
      <c r="G10" s="10" t="s">
        <v>8</v>
      </c>
      <c r="H10" s="10"/>
      <c r="I10" s="12"/>
      <c r="J10" s="11" t="s">
        <v>9</v>
      </c>
    </row>
    <row r="11" spans="1:11" x14ac:dyDescent="0.2">
      <c r="B11" t="s">
        <v>13</v>
      </c>
      <c r="C11" s="3">
        <f>SUMIF(Grundbuch!G:G,B9,Grundbuch!H:H)</f>
        <v>0</v>
      </c>
      <c r="D11" s="14" t="s">
        <v>15</v>
      </c>
      <c r="E11" s="3">
        <f>SUMIF(Grundbuch!G:G,B9,Grundbuch!I:I)</f>
        <v>0</v>
      </c>
      <c r="G11" t="s">
        <v>15</v>
      </c>
      <c r="H11" s="3">
        <f>SUMIF(Grundbuch!G:G,G9,Grundbuch!H:H)</f>
        <v>0</v>
      </c>
      <c r="I11" s="14" t="s">
        <v>13</v>
      </c>
      <c r="J11" s="3">
        <f>SUMIF(Grundbuch!G:G,G9,Grundbuch!I:I)</f>
        <v>1431284</v>
      </c>
    </row>
    <row r="12" spans="1:11" x14ac:dyDescent="0.2">
      <c r="C12" s="3"/>
      <c r="D12" s="13" t="s">
        <v>14</v>
      </c>
      <c r="E12" s="3">
        <f>E13-E11</f>
        <v>0</v>
      </c>
      <c r="G12" s="8" t="s">
        <v>14</v>
      </c>
      <c r="H12" s="27">
        <f>H13-H11</f>
        <v>1431284</v>
      </c>
      <c r="I12" s="7"/>
      <c r="J12" s="8"/>
    </row>
    <row r="13" spans="1:11" x14ac:dyDescent="0.2">
      <c r="B13" s="15"/>
      <c r="C13" s="21">
        <f>C11</f>
        <v>0</v>
      </c>
      <c r="D13" s="15"/>
      <c r="E13" s="22">
        <f>C13</f>
        <v>0</v>
      </c>
      <c r="H13" s="9">
        <f>J13</f>
        <v>1431284</v>
      </c>
      <c r="J13" s="9">
        <f>J11</f>
        <v>1431284</v>
      </c>
    </row>
    <row r="14" spans="1:11" x14ac:dyDescent="0.2">
      <c r="B14" s="17"/>
      <c r="C14" s="17"/>
      <c r="D14" s="17"/>
      <c r="E14" s="17"/>
    </row>
    <row r="15" spans="1:11" x14ac:dyDescent="0.2">
      <c r="A15" s="46" t="str">
        <f>Kontenrahmen!B5</f>
        <v>BGA</v>
      </c>
      <c r="B15" s="156" t="str">
        <f>Kontenrahmen!A5</f>
        <v>0800</v>
      </c>
      <c r="C15" s="157"/>
      <c r="D15" s="157"/>
      <c r="E15" s="157"/>
      <c r="G15" s="156" t="s">
        <v>134</v>
      </c>
      <c r="H15" s="157"/>
      <c r="I15" s="157"/>
      <c r="J15" s="157"/>
      <c r="K15" s="29" t="str">
        <f>Kontenrahmen!B23</f>
        <v>Sonstige Verbindlichkeiten gegenüber Finanzbehörden</v>
      </c>
    </row>
    <row r="16" spans="1:11" ht="13.5" thickBot="1" x14ac:dyDescent="0.25">
      <c r="B16" s="10" t="s">
        <v>8</v>
      </c>
      <c r="C16" s="10"/>
      <c r="D16" s="12"/>
      <c r="E16" s="11" t="s">
        <v>9</v>
      </c>
      <c r="G16" s="10" t="s">
        <v>8</v>
      </c>
      <c r="H16" s="10"/>
      <c r="I16" s="12"/>
      <c r="J16" s="11" t="s">
        <v>9</v>
      </c>
    </row>
    <row r="17" spans="1:11" x14ac:dyDescent="0.2">
      <c r="B17" t="s">
        <v>13</v>
      </c>
      <c r="C17" s="3">
        <f>SUMIF(Grundbuch!G:G,B15,Grundbuch!H:H)</f>
        <v>480500</v>
      </c>
      <c r="D17" s="14" t="s">
        <v>15</v>
      </c>
      <c r="E17" s="3">
        <f>SUMIF(Grundbuch!G:G,B15,Grundbuch!I:I)</f>
        <v>0</v>
      </c>
      <c r="G17" t="s">
        <v>15</v>
      </c>
      <c r="H17" s="3">
        <f>SUMIF(Grundbuch!G:G,G15,Grundbuch!H:H)</f>
        <v>0</v>
      </c>
      <c r="I17" s="14" t="s">
        <v>13</v>
      </c>
      <c r="J17" s="3">
        <f>SUMIF(Grundbuch!G:G,G15,Grundbuch!I:I)</f>
        <v>0</v>
      </c>
      <c r="K17" s="29"/>
    </row>
    <row r="18" spans="1:11" x14ac:dyDescent="0.2">
      <c r="C18" s="3"/>
      <c r="D18" s="13" t="s">
        <v>14</v>
      </c>
      <c r="E18" s="3">
        <f>E19-E17</f>
        <v>480500</v>
      </c>
      <c r="G18" s="8" t="s">
        <v>14</v>
      </c>
      <c r="H18" s="27">
        <f>H19-H17</f>
        <v>0</v>
      </c>
      <c r="I18" s="7"/>
      <c r="J18" s="8"/>
      <c r="K18" s="29"/>
    </row>
    <row r="19" spans="1:11" x14ac:dyDescent="0.2">
      <c r="B19" s="15"/>
      <c r="C19" s="21">
        <f>C17</f>
        <v>480500</v>
      </c>
      <c r="D19" s="15"/>
      <c r="E19" s="22">
        <f>C19</f>
        <v>480500</v>
      </c>
      <c r="H19" s="9">
        <f>J19</f>
        <v>0</v>
      </c>
      <c r="J19" s="9">
        <f>J17</f>
        <v>0</v>
      </c>
      <c r="K19" s="29"/>
    </row>
    <row r="20" spans="1:11" x14ac:dyDescent="0.2">
      <c r="B20" s="12"/>
      <c r="C20" s="12"/>
      <c r="D20" s="12"/>
      <c r="E20" s="16"/>
      <c r="K20" s="29"/>
    </row>
    <row r="21" spans="1:11" x14ac:dyDescent="0.2">
      <c r="A21" s="46" t="str">
        <f>VLOOKUP(B21,Kontenrahmen!$A$1:$B$68,2)</f>
        <v>Warenbestand</v>
      </c>
      <c r="B21" s="156" t="str">
        <f>Kontenrahmen!A9</f>
        <v>2280</v>
      </c>
      <c r="C21" s="157"/>
      <c r="D21" s="157"/>
      <c r="E21" s="157"/>
      <c r="G21" s="156" t="s">
        <v>138</v>
      </c>
      <c r="H21" s="157"/>
      <c r="I21" s="157"/>
      <c r="J21" s="157"/>
      <c r="K21" s="29" t="str">
        <f>Kontenrahmen!B24</f>
        <v>Verbindlichkeiten gegenüber Sozialversicherungsträgern</v>
      </c>
    </row>
    <row r="22" spans="1:11" ht="13.5" thickBot="1" x14ac:dyDescent="0.25">
      <c r="B22" s="10" t="s">
        <v>8</v>
      </c>
      <c r="C22" s="10"/>
      <c r="D22" s="12"/>
      <c r="E22" s="11" t="s">
        <v>9</v>
      </c>
      <c r="G22" s="10" t="s">
        <v>8</v>
      </c>
      <c r="H22" s="10"/>
      <c r="I22" s="12"/>
      <c r="J22" s="11" t="s">
        <v>9</v>
      </c>
    </row>
    <row r="23" spans="1:11" x14ac:dyDescent="0.2">
      <c r="B23" t="s">
        <v>13</v>
      </c>
      <c r="C23" s="3">
        <f>SUMIF(Grundbuch!G:G,B21,Grundbuch!H:H)</f>
        <v>2176390.3831932782</v>
      </c>
      <c r="D23" s="14" t="s">
        <v>15</v>
      </c>
      <c r="E23" s="3">
        <f>SUMIF(Grundbuch!G:G,B21,Grundbuch!I:I)</f>
        <v>0</v>
      </c>
      <c r="G23" t="s">
        <v>15</v>
      </c>
      <c r="H23" s="3">
        <f>SUMIF(Grundbuch!G:G,G21,Grundbuch!H:H)</f>
        <v>0</v>
      </c>
      <c r="I23" s="14" t="s">
        <v>13</v>
      </c>
      <c r="J23" s="3">
        <f>SUMIF(Grundbuch!G:G,G21,Grundbuch!I:I)</f>
        <v>0</v>
      </c>
    </row>
    <row r="24" spans="1:11" x14ac:dyDescent="0.2">
      <c r="C24" s="3"/>
      <c r="D24" s="13" t="s">
        <v>14</v>
      </c>
      <c r="E24" s="3">
        <f>E25-E23</f>
        <v>2176390.3831932782</v>
      </c>
      <c r="G24" s="8" t="s">
        <v>14</v>
      </c>
      <c r="H24" s="27">
        <f>H25-H23</f>
        <v>0</v>
      </c>
      <c r="I24" s="7"/>
      <c r="J24" s="8"/>
    </row>
    <row r="25" spans="1:11" x14ac:dyDescent="0.2">
      <c r="B25" s="15"/>
      <c r="C25" s="21">
        <f>C23</f>
        <v>2176390.3831932782</v>
      </c>
      <c r="D25" s="15"/>
      <c r="E25" s="22">
        <f>C25</f>
        <v>2176390.3831932782</v>
      </c>
      <c r="H25" s="9">
        <f>J25</f>
        <v>0</v>
      </c>
      <c r="J25" s="9">
        <f>J23</f>
        <v>0</v>
      </c>
    </row>
    <row r="26" spans="1:11" x14ac:dyDescent="0.2">
      <c r="B26" s="12"/>
      <c r="C26" s="12"/>
      <c r="D26" s="12"/>
      <c r="E26" s="12"/>
    </row>
    <row r="27" spans="1:11" x14ac:dyDescent="0.2">
      <c r="A27" s="46" t="str">
        <f>VLOOKUP(B27,Kontenrahmen!$A$1:$B$68,2)</f>
        <v>Forderungen aus LuL</v>
      </c>
      <c r="B27" s="156" t="s">
        <v>42</v>
      </c>
      <c r="C27" s="157"/>
      <c r="D27" s="157"/>
      <c r="E27" s="157"/>
      <c r="G27" s="156" t="str">
        <f>Kontenrahmen!A21</f>
        <v>4400</v>
      </c>
      <c r="H27" s="157"/>
      <c r="I27" s="157"/>
      <c r="J27" s="157"/>
      <c r="K27" s="29" t="str">
        <f>Kontenrahmen!B21</f>
        <v>Verbindlichkeiten aus LuL</v>
      </c>
    </row>
    <row r="28" spans="1:11" ht="13.5" thickBot="1" x14ac:dyDescent="0.25">
      <c r="B28" s="10" t="s">
        <v>8</v>
      </c>
      <c r="C28" s="10"/>
      <c r="D28" s="12"/>
      <c r="E28" s="11" t="s">
        <v>9</v>
      </c>
      <c r="G28" s="10" t="s">
        <v>8</v>
      </c>
      <c r="H28" s="10"/>
      <c r="I28" s="12"/>
      <c r="J28" s="11" t="s">
        <v>9</v>
      </c>
    </row>
    <row r="29" spans="1:11" x14ac:dyDescent="0.2">
      <c r="B29" t="s">
        <v>13</v>
      </c>
      <c r="C29" s="3">
        <f>SUMIF(Grundbuch!G:G,B27,Grundbuch!H:H)</f>
        <v>146931.95000000001</v>
      </c>
      <c r="D29" s="14" t="s">
        <v>15</v>
      </c>
      <c r="E29" s="3">
        <f>SUMIF(Grundbuch!G:G,B27,Grundbuch!I:I)</f>
        <v>146931.95000000001</v>
      </c>
      <c r="G29" t="s">
        <v>15</v>
      </c>
      <c r="H29" s="3">
        <f>SUMIF(Grundbuch!G:G,G27,Grundbuch!H:H)</f>
        <v>45118.53</v>
      </c>
      <c r="I29" s="14" t="s">
        <v>13</v>
      </c>
      <c r="J29" s="3">
        <f>SUMIF(Grundbuch!G:G,G27,Grundbuch!I:I)</f>
        <v>46600.34</v>
      </c>
    </row>
    <row r="30" spans="1:11" x14ac:dyDescent="0.2">
      <c r="B30" s="8"/>
      <c r="C30" s="20"/>
      <c r="D30" s="7" t="s">
        <v>14</v>
      </c>
      <c r="E30" s="3">
        <f>E31-E29</f>
        <v>0</v>
      </c>
      <c r="G30" s="8" t="s">
        <v>14</v>
      </c>
      <c r="H30" s="27">
        <f>H31-H29</f>
        <v>1481.8099999999977</v>
      </c>
      <c r="I30" s="7"/>
      <c r="J30" s="8"/>
    </row>
    <row r="31" spans="1:11" x14ac:dyDescent="0.2">
      <c r="B31" s="17"/>
      <c r="C31" s="21">
        <f>C29</f>
        <v>146931.95000000001</v>
      </c>
      <c r="D31" s="17"/>
      <c r="E31" s="22">
        <f>C31</f>
        <v>146931.95000000001</v>
      </c>
      <c r="H31" s="9">
        <f>J31</f>
        <v>46600.34</v>
      </c>
      <c r="J31" s="9">
        <f>J29</f>
        <v>46600.34</v>
      </c>
    </row>
    <row r="32" spans="1:11" x14ac:dyDescent="0.2">
      <c r="B32" s="12"/>
      <c r="C32" s="12"/>
      <c r="D32" s="12"/>
      <c r="E32" s="12"/>
    </row>
    <row r="33" spans="1:11" x14ac:dyDescent="0.2">
      <c r="A33" s="46" t="str">
        <f>VLOOKUP(B33,Kontenrahmen!$A$1:$B$68,2)</f>
        <v>Vorsteuer</v>
      </c>
      <c r="B33" s="156" t="s">
        <v>126</v>
      </c>
      <c r="C33" s="157"/>
      <c r="D33" s="157"/>
      <c r="E33" s="157"/>
      <c r="G33" s="156" t="str">
        <f>Kontenrahmen!A22</f>
        <v>4800</v>
      </c>
      <c r="H33" s="156"/>
      <c r="I33" s="156"/>
      <c r="J33" s="156"/>
      <c r="K33" s="29" t="str">
        <f>Kontenrahmen!B22</f>
        <v>Umsatzsteuer</v>
      </c>
    </row>
    <row r="34" spans="1:11" ht="13.5" thickBot="1" x14ac:dyDescent="0.25">
      <c r="B34" s="10" t="s">
        <v>8</v>
      </c>
      <c r="C34" s="10"/>
      <c r="D34" s="12"/>
      <c r="E34" s="11" t="s">
        <v>9</v>
      </c>
      <c r="G34" s="10" t="s">
        <v>8</v>
      </c>
      <c r="H34" s="10"/>
      <c r="I34" s="12"/>
      <c r="J34" s="11" t="s">
        <v>9</v>
      </c>
      <c r="K34" s="29"/>
    </row>
    <row r="35" spans="1:11" x14ac:dyDescent="0.2">
      <c r="B35" t="s">
        <v>13</v>
      </c>
      <c r="C35" s="3">
        <f>SUMIF(Grundbuch!G:G,B33,Grundbuch!H:H)</f>
        <v>7668.8968067226888</v>
      </c>
      <c r="D35" s="14" t="s">
        <v>15</v>
      </c>
      <c r="E35" s="3">
        <f>SUMIF(Grundbuch!G:G,B33,Grundbuch!I:I)</f>
        <v>0</v>
      </c>
      <c r="G35" t="s">
        <v>15</v>
      </c>
      <c r="H35" s="3">
        <f>SUMIF(Grundbuch!G:G,G33,Grundbuch!H:H)</f>
        <v>0</v>
      </c>
      <c r="I35" s="14" t="s">
        <v>13</v>
      </c>
      <c r="J35" s="3">
        <f>SUMIF(Grundbuch!G:G,G33,Grundbuch!I:I)</f>
        <v>23459.730168067228</v>
      </c>
      <c r="K35" s="29"/>
    </row>
    <row r="36" spans="1:11" x14ac:dyDescent="0.2">
      <c r="B36" s="8"/>
      <c r="C36" s="20"/>
      <c r="D36" s="7" t="s">
        <v>14</v>
      </c>
      <c r="E36" s="3">
        <f>E37-E35</f>
        <v>7668.8968067226888</v>
      </c>
      <c r="G36" s="8" t="s">
        <v>14</v>
      </c>
      <c r="H36" s="27">
        <f>H37-H35</f>
        <v>23459.730168067228</v>
      </c>
      <c r="I36" s="7"/>
      <c r="J36" s="8"/>
      <c r="K36" s="29"/>
    </row>
    <row r="37" spans="1:11" x14ac:dyDescent="0.2">
      <c r="B37" s="17"/>
      <c r="C37" s="21">
        <f>C35</f>
        <v>7668.8968067226888</v>
      </c>
      <c r="D37" s="17"/>
      <c r="E37" s="22">
        <f>C37</f>
        <v>7668.8968067226888</v>
      </c>
      <c r="H37" s="9">
        <f>J37</f>
        <v>23459.730168067228</v>
      </c>
      <c r="J37" s="9">
        <f>J35</f>
        <v>23459.730168067228</v>
      </c>
      <c r="K37" s="29"/>
    </row>
    <row r="38" spans="1:11" x14ac:dyDescent="0.2">
      <c r="B38" s="12"/>
      <c r="C38" s="12"/>
      <c r="D38" s="12"/>
      <c r="E38" s="12"/>
      <c r="G38" s="156" t="s">
        <v>142</v>
      </c>
      <c r="H38" s="156"/>
      <c r="I38" s="156"/>
      <c r="J38" s="156"/>
      <c r="K38" s="29" t="s">
        <v>143</v>
      </c>
    </row>
    <row r="39" spans="1:11" ht="13.5" thickBot="1" x14ac:dyDescent="0.25">
      <c r="A39" s="46" t="str">
        <f>VLOOKUP(B39,Kontenrahmen!$A$1:$B$68,2)</f>
        <v>Sparkasse Aachen</v>
      </c>
      <c r="B39" s="156" t="str">
        <f>Kontenrahmen!A12</f>
        <v>2800</v>
      </c>
      <c r="C39" s="157"/>
      <c r="D39" s="157"/>
      <c r="E39" s="157"/>
      <c r="G39" s="10" t="s">
        <v>8</v>
      </c>
      <c r="H39" s="10"/>
      <c r="I39" s="12"/>
      <c r="J39" s="11" t="s">
        <v>9</v>
      </c>
    </row>
    <row r="40" spans="1:11" ht="13.5" thickBot="1" x14ac:dyDescent="0.25">
      <c r="B40" s="10" t="s">
        <v>8</v>
      </c>
      <c r="C40" s="10"/>
      <c r="D40" s="12"/>
      <c r="E40" s="11" t="s">
        <v>9</v>
      </c>
      <c r="G40" t="s">
        <v>15</v>
      </c>
      <c r="H40" s="3">
        <f>SUMIF(Grundbuch!G:G,G38,Grundbuch!H:H)</f>
        <v>0</v>
      </c>
      <c r="I40" s="14" t="s">
        <v>13</v>
      </c>
      <c r="J40" s="3">
        <f>SUMIF(Grundbuch!G:G,G38,Grundbuch!I:I)</f>
        <v>0</v>
      </c>
    </row>
    <row r="41" spans="1:11" x14ac:dyDescent="0.2">
      <c r="B41" t="s">
        <v>13</v>
      </c>
      <c r="C41" s="3">
        <f>SUMIF(Grundbuch!G:G,B39,Grundbuch!H:H)</f>
        <v>604840.61</v>
      </c>
      <c r="D41" s="14" t="s">
        <v>15</v>
      </c>
      <c r="E41" s="3">
        <f>SUMIF(Grundbuch!G:G,B39,Grundbuch!I:I)</f>
        <v>45118.53</v>
      </c>
      <c r="G41" s="8" t="s">
        <v>14</v>
      </c>
      <c r="H41" s="27">
        <f>H42-H40</f>
        <v>0</v>
      </c>
      <c r="I41" s="7"/>
      <c r="J41" s="8"/>
    </row>
    <row r="42" spans="1:11" x14ac:dyDescent="0.2">
      <c r="B42" s="8"/>
      <c r="C42" s="20"/>
      <c r="D42" s="7" t="s">
        <v>14</v>
      </c>
      <c r="E42" s="3">
        <f>E43-E41</f>
        <v>559722.07999999996</v>
      </c>
      <c r="H42" s="9">
        <f>J42</f>
        <v>0</v>
      </c>
      <c r="J42" s="9">
        <f>J40</f>
        <v>0</v>
      </c>
    </row>
    <row r="43" spans="1:11" x14ac:dyDescent="0.2">
      <c r="B43" s="17"/>
      <c r="C43" s="21">
        <f>C41</f>
        <v>604840.61</v>
      </c>
      <c r="D43" s="17"/>
      <c r="E43" s="22">
        <f>C43</f>
        <v>604840.61</v>
      </c>
    </row>
    <row r="44" spans="1:11" x14ac:dyDescent="0.2">
      <c r="B44" s="12"/>
      <c r="C44" s="12"/>
      <c r="D44" s="12"/>
      <c r="E44" s="12"/>
    </row>
    <row r="45" spans="1:11" x14ac:dyDescent="0.2">
      <c r="A45" s="46" t="str">
        <f>VLOOKUP(B45,Kontenrahmen!$A$1:$B$68,2)</f>
        <v>Postbank Dortmund</v>
      </c>
      <c r="B45" s="156" t="s">
        <v>45</v>
      </c>
      <c r="C45" s="157"/>
      <c r="D45" s="157"/>
      <c r="E45" s="157"/>
    </row>
    <row r="46" spans="1:11" ht="13.5" thickBot="1" x14ac:dyDescent="0.25">
      <c r="B46" s="10" t="s">
        <v>8</v>
      </c>
      <c r="C46" s="10"/>
      <c r="D46" s="12"/>
      <c r="E46" s="11" t="s">
        <v>9</v>
      </c>
    </row>
    <row r="47" spans="1:11" x14ac:dyDescent="0.2">
      <c r="B47" t="s">
        <v>13</v>
      </c>
      <c r="C47" s="3">
        <f>SUMIF(Grundbuch!G:G,B45,Grundbuch!H:H)</f>
        <v>12461.25</v>
      </c>
      <c r="D47" s="14" t="s">
        <v>15</v>
      </c>
      <c r="E47" s="3">
        <f>SUMIF(Grundbuch!G:G,B45,Grundbuch!I:I)</f>
        <v>0</v>
      </c>
    </row>
    <row r="48" spans="1:11" x14ac:dyDescent="0.2">
      <c r="B48" s="8"/>
      <c r="C48" s="20"/>
      <c r="D48" s="7" t="s">
        <v>14</v>
      </c>
      <c r="E48" s="3">
        <f>E49-E47</f>
        <v>12461.25</v>
      </c>
    </row>
    <row r="49" spans="1:5" x14ac:dyDescent="0.2">
      <c r="B49" s="17"/>
      <c r="C49" s="21">
        <f>C47</f>
        <v>12461.25</v>
      </c>
      <c r="D49" s="17"/>
      <c r="E49" s="22">
        <f>C49</f>
        <v>12461.25</v>
      </c>
    </row>
    <row r="50" spans="1:5" x14ac:dyDescent="0.2">
      <c r="B50" s="12"/>
      <c r="C50" s="12"/>
      <c r="D50" s="12"/>
      <c r="E50" s="12"/>
    </row>
    <row r="51" spans="1:5" x14ac:dyDescent="0.2">
      <c r="A51" s="46" t="str">
        <f>VLOOKUP(B51,Kontenrahmen!$A$1:$B$68,2)</f>
        <v>Kasse</v>
      </c>
      <c r="B51" s="156" t="str">
        <f>Kontenrahmen!A14</f>
        <v>2880</v>
      </c>
      <c r="C51" s="157"/>
      <c r="D51" s="157"/>
      <c r="E51" s="157"/>
    </row>
    <row r="52" spans="1:5" ht="13.5" thickBot="1" x14ac:dyDescent="0.25">
      <c r="B52" s="10" t="s">
        <v>8</v>
      </c>
      <c r="C52" s="10"/>
      <c r="D52" s="12"/>
      <c r="E52" s="11" t="s">
        <v>9</v>
      </c>
    </row>
    <row r="53" spans="1:5" x14ac:dyDescent="0.2">
      <c r="B53" t="s">
        <v>13</v>
      </c>
      <c r="C53" s="3">
        <f>SUMIF(Grundbuch!G:G,B51,Grundbuch!H:H)</f>
        <v>11453.41</v>
      </c>
      <c r="D53" s="14" t="s">
        <v>15</v>
      </c>
      <c r="E53" s="3">
        <f>SUMIF(Grundbuch!G:G,B51,Grundbuch!I:I)</f>
        <v>0</v>
      </c>
    </row>
    <row r="54" spans="1:5" x14ac:dyDescent="0.2">
      <c r="D54" s="13" t="s">
        <v>14</v>
      </c>
      <c r="E54" s="3">
        <f>E55-E53</f>
        <v>11453.41</v>
      </c>
    </row>
    <row r="55" spans="1:5" x14ac:dyDescent="0.2">
      <c r="B55" s="15"/>
      <c r="C55" s="21">
        <f>C53</f>
        <v>11453.41</v>
      </c>
      <c r="D55" s="15"/>
      <c r="E55" s="22">
        <f>C55</f>
        <v>11453.41</v>
      </c>
    </row>
  </sheetData>
  <customSheetViews>
    <customSheetView guid="{E2F1144B-7188-475C-8926-FE1E4E19441F}" scale="119" showGridLines="0">
      <pane ySplit="1" topLeftCell="A11" activePane="bottomLeft" state="frozen"/>
      <selection pane="bottomLeft"/>
      <pageMargins left="0.78740157499999996" right="0.78740157499999996" top="0.984251969" bottom="0.984251969" header="0.4921259845" footer="0.4921259845"/>
      <headerFooter alignWithMargins="0"/>
    </customSheetView>
    <customSheetView guid="{368DE442-F089-4C2B-8CEC-DCB0BC8F5436}" scale="119" showGridLines="0">
      <pane ySplit="1" topLeftCell="A11" activePane="bottomLeft" state="frozen"/>
      <selection pane="bottomLeft"/>
      <pageMargins left="0.78740157499999996" right="0.78740157499999996" top="0.984251969" bottom="0.984251969" header="0.4921259845" footer="0.4921259845"/>
      <headerFooter alignWithMargins="0"/>
    </customSheetView>
    <customSheetView guid="{8A375EA9-6DDA-48F1-A097-E08478E67712}" scale="119" showGridLines="0">
      <pane ySplit="1" topLeftCell="A11" activePane="bottomLeft" state="frozen"/>
      <selection pane="bottomLeft"/>
      <pageMargins left="0.78740157499999996" right="0.78740157499999996" top="0.984251969" bottom="0.984251969" header="0.4921259845" footer="0.4921259845"/>
      <headerFooter alignWithMargins="0"/>
    </customSheetView>
  </customSheetViews>
  <mergeCells count="18">
    <mergeCell ref="B15:E15"/>
    <mergeCell ref="G15:J15"/>
    <mergeCell ref="B9:E9"/>
    <mergeCell ref="B27:E27"/>
    <mergeCell ref="B21:E21"/>
    <mergeCell ref="G27:J27"/>
    <mergeCell ref="G21:J21"/>
    <mergeCell ref="G1:J1"/>
    <mergeCell ref="G3:J3"/>
    <mergeCell ref="B1:E1"/>
    <mergeCell ref="G9:J9"/>
    <mergeCell ref="B3:E3"/>
    <mergeCell ref="B45:E45"/>
    <mergeCell ref="B51:E51"/>
    <mergeCell ref="B39:E39"/>
    <mergeCell ref="G38:J38"/>
    <mergeCell ref="G33:J33"/>
    <mergeCell ref="B33:E3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199"/>
  <sheetViews>
    <sheetView showGridLines="0" zoomScale="128" workbookViewId="0">
      <pane ySplit="1" topLeftCell="A2" activePane="bottomLeft" state="frozen"/>
      <selection sqref="A1:D1"/>
      <selection pane="bottomLeft" activeCell="G38" sqref="G38"/>
    </sheetView>
  </sheetViews>
  <sheetFormatPr baseColWidth="10" defaultRowHeight="12.75" x14ac:dyDescent="0.2"/>
  <cols>
    <col min="1" max="1" width="20.85546875" style="1" customWidth="1"/>
    <col min="3" max="3" width="12.85546875" bestFit="1" customWidth="1"/>
    <col min="5" max="5" width="12.85546875" bestFit="1" customWidth="1"/>
    <col min="8" max="8" width="12.85546875" bestFit="1" customWidth="1"/>
    <col min="10" max="10" width="12.85546875" bestFit="1" customWidth="1"/>
    <col min="11" max="11" width="11.42578125" style="48"/>
  </cols>
  <sheetData>
    <row r="1" spans="1:11" x14ac:dyDescent="0.2">
      <c r="B1" s="159" t="s">
        <v>26</v>
      </c>
      <c r="C1" s="160"/>
      <c r="D1" s="160"/>
      <c r="E1" s="160"/>
      <c r="G1" s="159" t="s">
        <v>27</v>
      </c>
      <c r="H1" s="159"/>
      <c r="I1" s="159"/>
      <c r="J1" s="159"/>
    </row>
    <row r="3" spans="1:11" x14ac:dyDescent="0.2">
      <c r="B3" s="17"/>
      <c r="C3" s="17"/>
      <c r="D3" s="17"/>
      <c r="E3" s="17"/>
      <c r="K3" s="48" t="s">
        <v>129</v>
      </c>
    </row>
    <row r="4" spans="1:11" x14ac:dyDescent="0.2">
      <c r="A4" s="34" t="str">
        <f>Kontenrahmen!B27</f>
        <v>Umsatzerlöse für Waren</v>
      </c>
      <c r="B4" s="156" t="str">
        <f>Kontenrahmen!A27</f>
        <v>5100</v>
      </c>
      <c r="C4" s="157"/>
      <c r="D4" s="157"/>
      <c r="E4" s="157"/>
      <c r="G4" s="156" t="str">
        <f>Kontenrahmen!A31</f>
        <v>6050</v>
      </c>
      <c r="H4" s="161"/>
      <c r="I4" s="161"/>
      <c r="J4" s="161"/>
    </row>
    <row r="5" spans="1:11" ht="13.5" thickBot="1" x14ac:dyDescent="0.25">
      <c r="B5" s="10" t="s">
        <v>8</v>
      </c>
      <c r="C5" s="10"/>
      <c r="D5" s="12"/>
      <c r="E5" s="11" t="s">
        <v>9</v>
      </c>
      <c r="G5" s="10" t="s">
        <v>8</v>
      </c>
      <c r="H5" s="10"/>
      <c r="I5" s="12"/>
      <c r="J5" s="11" t="s">
        <v>9</v>
      </c>
    </row>
    <row r="6" spans="1:11" x14ac:dyDescent="0.2">
      <c r="B6" t="s">
        <v>15</v>
      </c>
      <c r="C6" s="24">
        <f>SUMIF(Grundbuch!G:G,B4,Grundbuch!H:H)</f>
        <v>0</v>
      </c>
      <c r="D6" s="14" t="s">
        <v>13</v>
      </c>
      <c r="E6" s="24">
        <f>SUMIF(Grundbuch!G:G,B4,Grundbuch!I:I)</f>
        <v>123472.21983193277</v>
      </c>
      <c r="G6" t="s">
        <v>13</v>
      </c>
      <c r="H6" s="24">
        <f>SUMIF(Grundbuch!G:G,G4,Grundbuch!H:H)</f>
        <v>0</v>
      </c>
      <c r="I6" s="14" t="s">
        <v>15</v>
      </c>
      <c r="J6" s="24">
        <f>SUMIF(Grundbuch!G:G,G4,Grundbuch!I:I)</f>
        <v>0</v>
      </c>
    </row>
    <row r="7" spans="1:11" x14ac:dyDescent="0.2">
      <c r="B7" t="s">
        <v>14</v>
      </c>
      <c r="C7" s="24">
        <f>C8-C6</f>
        <v>123472.21983193277</v>
      </c>
      <c r="D7" s="13"/>
      <c r="E7" s="24"/>
      <c r="H7" s="24"/>
      <c r="I7" s="13" t="s">
        <v>14</v>
      </c>
      <c r="J7" s="24">
        <f>J8-J6</f>
        <v>0</v>
      </c>
    </row>
    <row r="8" spans="1:11" x14ac:dyDescent="0.2">
      <c r="B8" s="15"/>
      <c r="C8" s="25">
        <f>E8</f>
        <v>123472.21983193277</v>
      </c>
      <c r="D8" s="15"/>
      <c r="E8" s="22">
        <f>E6</f>
        <v>123472.21983193277</v>
      </c>
      <c r="G8" s="15"/>
      <c r="H8" s="25">
        <f>H6</f>
        <v>0</v>
      </c>
      <c r="I8" s="15"/>
      <c r="J8" s="22">
        <f>H8</f>
        <v>0</v>
      </c>
    </row>
    <row r="9" spans="1:11" x14ac:dyDescent="0.2">
      <c r="B9" s="12"/>
      <c r="C9" s="12"/>
      <c r="D9" s="12"/>
      <c r="E9" s="12"/>
      <c r="G9" s="12"/>
      <c r="H9" s="103"/>
      <c r="I9" s="12"/>
      <c r="J9" s="104"/>
    </row>
    <row r="10" spans="1:11" x14ac:dyDescent="0.2">
      <c r="A10" s="34" t="str">
        <f>Kontenrahmen!B28</f>
        <v>Zinserträge</v>
      </c>
      <c r="B10" s="156" t="str">
        <f>Kontenrahmen!A28</f>
        <v>5710</v>
      </c>
      <c r="C10" s="157"/>
      <c r="D10" s="157"/>
      <c r="E10" s="157"/>
      <c r="K10" s="48" t="str">
        <f>VLOOKUP(G11,Kontenrahmen!$A$32:$B$60,2)</f>
        <v>Wareneingang (Aufwendungen für Waren Sammelkonto)</v>
      </c>
    </row>
    <row r="11" spans="1:11" ht="13.5" thickBot="1" x14ac:dyDescent="0.25">
      <c r="B11" s="10" t="s">
        <v>8</v>
      </c>
      <c r="C11" s="10"/>
      <c r="D11" s="12"/>
      <c r="E11" s="11" t="s">
        <v>9</v>
      </c>
      <c r="G11" s="156" t="str">
        <f>Kontenrahmen!A32</f>
        <v>6060</v>
      </c>
      <c r="H11" s="156"/>
      <c r="I11" s="156"/>
      <c r="J11" s="156"/>
    </row>
    <row r="12" spans="1:11" ht="13.5" thickBot="1" x14ac:dyDescent="0.25">
      <c r="B12" t="s">
        <v>15</v>
      </c>
      <c r="C12" s="24">
        <f>SUMIF(Grundbuch!G:G,B10,Grundbuch!H:H)</f>
        <v>0</v>
      </c>
      <c r="D12" s="14" t="s">
        <v>13</v>
      </c>
      <c r="E12" s="24">
        <f>SUMIF(Grundbuch!G:G,B10,Grundbuch!I:I)</f>
        <v>0</v>
      </c>
      <c r="G12" s="10" t="s">
        <v>8</v>
      </c>
      <c r="H12" s="10"/>
      <c r="I12" s="12"/>
      <c r="J12" s="11" t="s">
        <v>9</v>
      </c>
    </row>
    <row r="13" spans="1:11" x14ac:dyDescent="0.2">
      <c r="B13" t="s">
        <v>14</v>
      </c>
      <c r="C13" s="24">
        <f>C14-C12</f>
        <v>0</v>
      </c>
      <c r="D13" s="13"/>
      <c r="E13" s="24"/>
      <c r="G13" t="s">
        <v>13</v>
      </c>
      <c r="H13" s="24">
        <f>SUMIF(Grundbuch!G:G,G11,Grundbuch!H:H)</f>
        <v>0</v>
      </c>
      <c r="I13" s="14" t="s">
        <v>15</v>
      </c>
      <c r="J13" s="24">
        <f>SUMIF(Grundbuch!G:G,G11,Grundbuch!I:I)</f>
        <v>0</v>
      </c>
    </row>
    <row r="14" spans="1:11" x14ac:dyDescent="0.2">
      <c r="B14" s="15"/>
      <c r="C14" s="25">
        <f>E14</f>
        <v>0</v>
      </c>
      <c r="D14" s="15"/>
      <c r="E14" s="22">
        <f>E12</f>
        <v>0</v>
      </c>
      <c r="H14" s="24"/>
      <c r="I14" s="13" t="s">
        <v>14</v>
      </c>
      <c r="J14" s="24">
        <f>J15-J13</f>
        <v>0</v>
      </c>
    </row>
    <row r="15" spans="1:11" x14ac:dyDescent="0.2">
      <c r="B15" s="17"/>
      <c r="C15" s="17"/>
      <c r="D15" s="17"/>
      <c r="E15" s="17"/>
      <c r="G15" s="15"/>
      <c r="H15" s="25">
        <f>H13</f>
        <v>0</v>
      </c>
      <c r="I15" s="15"/>
      <c r="J15" s="22">
        <f>H15</f>
        <v>0</v>
      </c>
    </row>
    <row r="16" spans="1:11" x14ac:dyDescent="0.2">
      <c r="K16" s="48" t="str">
        <f>VLOOKUP(G17,Kontenrahmen!$A$32:$B$60,2)</f>
        <v>Nachlässe</v>
      </c>
    </row>
    <row r="17" spans="7:11" x14ac:dyDescent="0.2">
      <c r="G17" s="156" t="str">
        <f>Kontenrahmen!A33</f>
        <v>6062</v>
      </c>
      <c r="H17" s="161"/>
      <c r="I17" s="161"/>
      <c r="J17" s="161"/>
    </row>
    <row r="18" spans="7:11" ht="13.5" thickBot="1" x14ac:dyDescent="0.25">
      <c r="G18" s="10" t="s">
        <v>8</v>
      </c>
      <c r="H18" s="10"/>
      <c r="I18" s="12"/>
      <c r="J18" s="11" t="s">
        <v>9</v>
      </c>
    </row>
    <row r="19" spans="7:11" x14ac:dyDescent="0.2">
      <c r="G19" t="s">
        <v>13</v>
      </c>
      <c r="H19" s="24">
        <f>SUMIF(Grundbuch!G:G,G17,Grundbuch!H:H)</f>
        <v>0</v>
      </c>
      <c r="I19" s="14" t="s">
        <v>15</v>
      </c>
      <c r="J19" s="24">
        <f>SUMIF(Grundbuch!G:G,G17,Grundbuch!I:I)</f>
        <v>0</v>
      </c>
    </row>
    <row r="20" spans="7:11" x14ac:dyDescent="0.2">
      <c r="H20" s="24"/>
      <c r="I20" s="13" t="s">
        <v>14</v>
      </c>
      <c r="J20" s="24">
        <f>J21-J19</f>
        <v>0</v>
      </c>
    </row>
    <row r="21" spans="7:11" x14ac:dyDescent="0.2">
      <c r="G21" s="15"/>
      <c r="H21" s="25">
        <f>H19</f>
        <v>0</v>
      </c>
      <c r="I21" s="15"/>
      <c r="J21" s="22">
        <f>H21</f>
        <v>0</v>
      </c>
    </row>
    <row r="22" spans="7:11" x14ac:dyDescent="0.2">
      <c r="K22" s="48" t="str">
        <f>VLOOKUP(G23,Kontenrahmen!$A$32:$B$60,2)</f>
        <v>Liefererskonti</v>
      </c>
    </row>
    <row r="23" spans="7:11" x14ac:dyDescent="0.2">
      <c r="G23" s="156" t="str">
        <f>Kontenrahmen!A34</f>
        <v>6063</v>
      </c>
      <c r="H23" s="161"/>
      <c r="I23" s="161"/>
      <c r="J23" s="161"/>
    </row>
    <row r="24" spans="7:11" ht="13.5" thickBot="1" x14ac:dyDescent="0.25">
      <c r="G24" s="10" t="s">
        <v>8</v>
      </c>
      <c r="H24" s="10"/>
      <c r="I24" s="12"/>
      <c r="J24" s="11" t="s">
        <v>9</v>
      </c>
    </row>
    <row r="25" spans="7:11" x14ac:dyDescent="0.2">
      <c r="G25" t="s">
        <v>13</v>
      </c>
      <c r="H25" s="24">
        <f>SUMIF(Grundbuch!G:G,G23,Grundbuch!H:H)</f>
        <v>0</v>
      </c>
      <c r="I25" s="14" t="s">
        <v>15</v>
      </c>
      <c r="J25" s="24">
        <f>SUMIF(Grundbuch!G:G,G23,Grundbuch!I:I)</f>
        <v>0</v>
      </c>
    </row>
    <row r="26" spans="7:11" x14ac:dyDescent="0.2">
      <c r="H26" s="24"/>
      <c r="I26" s="13" t="s">
        <v>14</v>
      </c>
      <c r="J26" s="24">
        <f>J27-J25</f>
        <v>0</v>
      </c>
    </row>
    <row r="27" spans="7:11" x14ac:dyDescent="0.2">
      <c r="G27" s="15"/>
      <c r="H27" s="25">
        <f>H25</f>
        <v>0</v>
      </c>
      <c r="I27" s="15"/>
      <c r="J27" s="22">
        <f>H27</f>
        <v>0</v>
      </c>
    </row>
    <row r="29" spans="7:11" x14ac:dyDescent="0.2">
      <c r="K29" s="48" t="str">
        <f>VLOOKUP(G30,Kontenrahmen!$A$32:$B$60,2)</f>
        <v>Liefererboni</v>
      </c>
    </row>
    <row r="30" spans="7:11" x14ac:dyDescent="0.2">
      <c r="G30" s="156" t="str">
        <f>Kontenrahmen!A35</f>
        <v>6064</v>
      </c>
      <c r="H30" s="161"/>
      <c r="I30" s="161"/>
      <c r="J30" s="161"/>
    </row>
    <row r="31" spans="7:11" ht="13.5" thickBot="1" x14ac:dyDescent="0.25">
      <c r="G31" s="10" t="s">
        <v>8</v>
      </c>
      <c r="H31" s="10"/>
      <c r="I31" s="12"/>
      <c r="J31" s="11" t="s">
        <v>9</v>
      </c>
    </row>
    <row r="32" spans="7:11" x14ac:dyDescent="0.2">
      <c r="G32" t="s">
        <v>13</v>
      </c>
      <c r="H32" s="24">
        <f>SUMIF(Grundbuch!G:G,G30,Grundbuch!H:H)</f>
        <v>0</v>
      </c>
      <c r="I32" s="14" t="s">
        <v>15</v>
      </c>
      <c r="J32" s="24">
        <f>SUMIF(Grundbuch!G:G,G30,Grundbuch!I:I)</f>
        <v>0</v>
      </c>
    </row>
    <row r="33" spans="7:11" x14ac:dyDescent="0.2">
      <c r="H33" s="24"/>
      <c r="I33" s="13" t="s">
        <v>14</v>
      </c>
      <c r="J33" s="24">
        <f>J34-J32</f>
        <v>0</v>
      </c>
    </row>
    <row r="34" spans="7:11" x14ac:dyDescent="0.2">
      <c r="G34" s="15"/>
      <c r="H34" s="25">
        <f>H32</f>
        <v>0</v>
      </c>
      <c r="I34" s="15"/>
      <c r="J34" s="22">
        <f>H34</f>
        <v>0</v>
      </c>
    </row>
    <row r="35" spans="7:11" x14ac:dyDescent="0.2">
      <c r="G35" s="12"/>
      <c r="H35" s="103"/>
      <c r="I35" s="12"/>
      <c r="J35" s="104"/>
    </row>
    <row r="36" spans="7:11" x14ac:dyDescent="0.2">
      <c r="K36" s="48" t="str">
        <f>VLOOKUP(G37,Kontenrahmen!$A$32:$B$60,2)</f>
        <v>sonstige betriebliche Aufwendungen</v>
      </c>
    </row>
    <row r="37" spans="7:11" x14ac:dyDescent="0.2">
      <c r="G37" s="156" t="s">
        <v>140</v>
      </c>
      <c r="H37" s="161"/>
      <c r="I37" s="161"/>
      <c r="J37" s="161"/>
    </row>
    <row r="38" spans="7:11" ht="13.5" thickBot="1" x14ac:dyDescent="0.25">
      <c r="G38" s="10" t="s">
        <v>8</v>
      </c>
      <c r="H38" s="10"/>
      <c r="I38" s="12"/>
      <c r="J38" s="11" t="s">
        <v>9</v>
      </c>
    </row>
    <row r="39" spans="7:11" x14ac:dyDescent="0.2">
      <c r="G39" t="s">
        <v>13</v>
      </c>
      <c r="H39" s="24">
        <f>SUMIF(Grundbuch!G:G,G37,Grundbuch!H:H)</f>
        <v>0</v>
      </c>
      <c r="I39" s="14" t="s">
        <v>15</v>
      </c>
      <c r="J39" s="24">
        <f>SUMIF(Grundbuch!G:G,G37,Grundbuch!I:I)</f>
        <v>0</v>
      </c>
    </row>
    <row r="40" spans="7:11" x14ac:dyDescent="0.2">
      <c r="H40" s="24"/>
      <c r="I40" s="13" t="s">
        <v>14</v>
      </c>
      <c r="J40" s="24">
        <f>J41-J39</f>
        <v>0</v>
      </c>
    </row>
    <row r="41" spans="7:11" x14ac:dyDescent="0.2">
      <c r="G41" s="15"/>
      <c r="H41" s="25">
        <f>H39</f>
        <v>0</v>
      </c>
      <c r="I41" s="15"/>
      <c r="J41" s="22">
        <f>H41</f>
        <v>0</v>
      </c>
    </row>
    <row r="42" spans="7:11" x14ac:dyDescent="0.2">
      <c r="K42" s="48" t="str">
        <f>VLOOKUP(G43,Kontenrahmen!$A$32:$B$60,2)</f>
        <v>Aufwendungen für Fremdinstandsetzung</v>
      </c>
    </row>
    <row r="43" spans="7:11" x14ac:dyDescent="0.2">
      <c r="G43" s="156" t="s">
        <v>132</v>
      </c>
      <c r="H43" s="161"/>
      <c r="I43" s="161"/>
      <c r="J43" s="161"/>
    </row>
    <row r="44" spans="7:11" ht="13.5" thickBot="1" x14ac:dyDescent="0.25">
      <c r="G44" s="10" t="s">
        <v>8</v>
      </c>
      <c r="H44" s="10"/>
      <c r="I44" s="12"/>
      <c r="J44" s="11" t="s">
        <v>9</v>
      </c>
    </row>
    <row r="45" spans="7:11" x14ac:dyDescent="0.2">
      <c r="G45" t="s">
        <v>13</v>
      </c>
      <c r="H45" s="24">
        <f>SUMIF(Grundbuch!G:G,G43,Grundbuch!H:H)</f>
        <v>0</v>
      </c>
      <c r="I45" s="14" t="s">
        <v>15</v>
      </c>
      <c r="J45" s="24">
        <f>SUMIF(Grundbuch!G:G,G43,Grundbuch!I:I)</f>
        <v>0</v>
      </c>
    </row>
    <row r="46" spans="7:11" x14ac:dyDescent="0.2">
      <c r="H46" s="24"/>
      <c r="I46" s="13" t="s">
        <v>14</v>
      </c>
      <c r="J46" s="24">
        <f>J47-J45</f>
        <v>0</v>
      </c>
    </row>
    <row r="47" spans="7:11" x14ac:dyDescent="0.2">
      <c r="G47" s="15"/>
      <c r="H47" s="25">
        <f>H45</f>
        <v>0</v>
      </c>
      <c r="I47" s="15"/>
      <c r="J47" s="22">
        <f>H47</f>
        <v>0</v>
      </c>
    </row>
    <row r="48" spans="7:11" x14ac:dyDescent="0.2">
      <c r="G48" s="156" t="str">
        <f>Kontenrahmen!A38</f>
        <v>6200</v>
      </c>
      <c r="H48" s="161"/>
      <c r="I48" s="161"/>
      <c r="J48" s="161"/>
    </row>
    <row r="49" spans="7:11" ht="13.5" thickBot="1" x14ac:dyDescent="0.25">
      <c r="G49" s="10" t="s">
        <v>8</v>
      </c>
      <c r="H49" s="10"/>
      <c r="I49" s="12"/>
      <c r="J49" s="11" t="s">
        <v>9</v>
      </c>
    </row>
    <row r="50" spans="7:11" x14ac:dyDescent="0.2">
      <c r="G50" t="s">
        <v>13</v>
      </c>
      <c r="H50" s="24">
        <f>SUMIF(Grundbuch!G:G,G48,Grundbuch!H:H)</f>
        <v>0</v>
      </c>
      <c r="I50" s="14" t="s">
        <v>15</v>
      </c>
      <c r="J50" s="24">
        <f>SUMIF(Grundbuch!G:G,G48,Grundbuch!I:I)</f>
        <v>0</v>
      </c>
    </row>
    <row r="51" spans="7:11" x14ac:dyDescent="0.2">
      <c r="H51" s="24"/>
      <c r="I51" s="13" t="s">
        <v>14</v>
      </c>
      <c r="J51" s="24">
        <f>J52-J50</f>
        <v>0</v>
      </c>
    </row>
    <row r="52" spans="7:11" x14ac:dyDescent="0.2">
      <c r="G52" s="15"/>
      <c r="H52" s="25">
        <f>H50</f>
        <v>0</v>
      </c>
      <c r="I52" s="15"/>
      <c r="J52" s="22">
        <f>H52</f>
        <v>0</v>
      </c>
    </row>
    <row r="53" spans="7:11" x14ac:dyDescent="0.2">
      <c r="G53" s="17"/>
      <c r="H53" s="17"/>
      <c r="I53" s="17"/>
      <c r="J53" s="17"/>
    </row>
    <row r="54" spans="7:11" x14ac:dyDescent="0.2">
      <c r="G54" s="12"/>
      <c r="H54" s="12"/>
      <c r="I54" s="12"/>
      <c r="J54" s="16"/>
      <c r="K54" s="48" t="str">
        <f>VLOOKUP(G55,Kontenrahmen!$A$32:$B$60,2)</f>
        <v>Gehälter</v>
      </c>
    </row>
    <row r="55" spans="7:11" x14ac:dyDescent="0.2">
      <c r="G55" s="156" t="str">
        <f>Kontenrahmen!A39</f>
        <v>6300</v>
      </c>
      <c r="H55" s="161"/>
      <c r="I55" s="161"/>
      <c r="J55" s="161"/>
    </row>
    <row r="56" spans="7:11" ht="13.5" thickBot="1" x14ac:dyDescent="0.25">
      <c r="G56" s="10" t="s">
        <v>8</v>
      </c>
      <c r="H56" s="10"/>
      <c r="I56" s="12"/>
      <c r="J56" s="11" t="s">
        <v>9</v>
      </c>
    </row>
    <row r="57" spans="7:11" x14ac:dyDescent="0.2">
      <c r="G57" t="s">
        <v>13</v>
      </c>
      <c r="H57" s="24">
        <f>SUMIF(Grundbuch!G:G,G55,Grundbuch!H:H)</f>
        <v>0</v>
      </c>
      <c r="I57" s="14" t="s">
        <v>15</v>
      </c>
      <c r="J57" s="24">
        <f>SUMIF(Grundbuch!G:G,G55,Grundbuch!I:I)</f>
        <v>0</v>
      </c>
    </row>
    <row r="58" spans="7:11" x14ac:dyDescent="0.2">
      <c r="H58" s="24"/>
      <c r="I58" s="13" t="s">
        <v>14</v>
      </c>
      <c r="J58" s="24">
        <f>J59-J57</f>
        <v>0</v>
      </c>
    </row>
    <row r="59" spans="7:11" x14ac:dyDescent="0.2">
      <c r="G59" s="15"/>
      <c r="H59" s="25">
        <f>H57</f>
        <v>0</v>
      </c>
      <c r="I59" s="15"/>
      <c r="J59" s="22">
        <f>H59</f>
        <v>0</v>
      </c>
    </row>
    <row r="60" spans="7:11" x14ac:dyDescent="0.2">
      <c r="G60" s="12"/>
      <c r="H60" s="12"/>
      <c r="I60" s="12"/>
      <c r="J60" s="16"/>
    </row>
    <row r="61" spans="7:11" x14ac:dyDescent="0.2">
      <c r="G61" s="12"/>
      <c r="H61" s="12"/>
      <c r="I61" s="12"/>
      <c r="J61" s="12"/>
      <c r="K61" s="48" t="str">
        <f>VLOOKUP(G62,Kontenrahmen!$A$32:$B$60,2)</f>
        <v>Arbeitgeberanteil zur Sozialversicherung</v>
      </c>
    </row>
    <row r="62" spans="7:11" x14ac:dyDescent="0.2">
      <c r="G62" s="156" t="str">
        <f>Kontenrahmen!A40</f>
        <v>6400</v>
      </c>
      <c r="H62" s="161"/>
      <c r="I62" s="161"/>
      <c r="J62" s="161"/>
    </row>
    <row r="63" spans="7:11" ht="13.5" thickBot="1" x14ac:dyDescent="0.25">
      <c r="G63" s="10" t="s">
        <v>8</v>
      </c>
      <c r="H63" s="10"/>
      <c r="I63" s="12"/>
      <c r="J63" s="11" t="s">
        <v>9</v>
      </c>
    </row>
    <row r="64" spans="7:11" x14ac:dyDescent="0.2">
      <c r="G64" t="s">
        <v>13</v>
      </c>
      <c r="H64" s="24">
        <f>SUMIF(Grundbuch!G:G,G62,Grundbuch!H:H)</f>
        <v>0</v>
      </c>
      <c r="I64" s="14" t="s">
        <v>15</v>
      </c>
      <c r="J64" s="24">
        <f>SUMIF(Grundbuch!G:G,G62,Grundbuch!I:I)</f>
        <v>0</v>
      </c>
    </row>
    <row r="65" spans="7:11" x14ac:dyDescent="0.2">
      <c r="G65" s="8"/>
      <c r="H65" s="26"/>
      <c r="I65" s="7" t="s">
        <v>14</v>
      </c>
      <c r="J65" s="24">
        <f>J66-J64</f>
        <v>0</v>
      </c>
    </row>
    <row r="66" spans="7:11" x14ac:dyDescent="0.2">
      <c r="G66" s="17"/>
      <c r="H66" s="25">
        <f>H64</f>
        <v>0</v>
      </c>
      <c r="I66" s="17"/>
      <c r="J66" s="22">
        <f>H66</f>
        <v>0</v>
      </c>
    </row>
    <row r="67" spans="7:11" x14ac:dyDescent="0.2">
      <c r="G67" s="12"/>
      <c r="H67" s="12"/>
      <c r="I67" s="12"/>
      <c r="J67" s="16"/>
    </row>
    <row r="68" spans="7:11" x14ac:dyDescent="0.2">
      <c r="G68" s="12"/>
      <c r="H68" s="12"/>
      <c r="I68" s="12"/>
      <c r="J68" s="12"/>
      <c r="K68" s="48" t="str">
        <f>VLOOKUP(G69,Kontenrahmen!$A$32:$B$60,2)</f>
        <v>Beiträge zur Berufsgenossenschaft</v>
      </c>
    </row>
    <row r="69" spans="7:11" x14ac:dyDescent="0.2">
      <c r="G69" s="156" t="str">
        <f>Kontenrahmen!A41</f>
        <v>6420</v>
      </c>
      <c r="H69" s="161"/>
      <c r="I69" s="161"/>
      <c r="J69" s="161"/>
    </row>
    <row r="70" spans="7:11" ht="13.5" thickBot="1" x14ac:dyDescent="0.25">
      <c r="G70" s="10" t="s">
        <v>8</v>
      </c>
      <c r="H70" s="10"/>
      <c r="I70" s="12"/>
      <c r="J70" s="11" t="s">
        <v>9</v>
      </c>
    </row>
    <row r="71" spans="7:11" x14ac:dyDescent="0.2">
      <c r="G71" t="s">
        <v>13</v>
      </c>
      <c r="H71" s="24">
        <f>SUMIF(Grundbuch!G:G,G69,Grundbuch!H:H)</f>
        <v>0</v>
      </c>
      <c r="I71" s="14" t="s">
        <v>15</v>
      </c>
      <c r="J71" s="24">
        <f>SUMIF(Grundbuch!G:G,G69,Grundbuch!I:I)</f>
        <v>0</v>
      </c>
    </row>
    <row r="72" spans="7:11" x14ac:dyDescent="0.2">
      <c r="G72" s="8"/>
      <c r="H72" s="26"/>
      <c r="I72" s="7" t="s">
        <v>14</v>
      </c>
      <c r="J72" s="24">
        <f>J73-J71</f>
        <v>0</v>
      </c>
    </row>
    <row r="73" spans="7:11" x14ac:dyDescent="0.2">
      <c r="G73" s="17"/>
      <c r="H73" s="25">
        <f>H71</f>
        <v>0</v>
      </c>
      <c r="I73" s="17"/>
      <c r="J73" s="22">
        <f>H73</f>
        <v>0</v>
      </c>
    </row>
    <row r="74" spans="7:11" x14ac:dyDescent="0.2">
      <c r="G74" s="12"/>
      <c r="H74" s="12"/>
      <c r="I74" s="12"/>
      <c r="J74" s="16"/>
    </row>
    <row r="75" spans="7:11" x14ac:dyDescent="0.2">
      <c r="G75" s="12"/>
      <c r="H75" s="12"/>
      <c r="I75" s="12"/>
      <c r="J75" s="12"/>
      <c r="K75" s="48" t="str">
        <f>VLOOKUP(G76,Kontenrahmen!$A$32:$B$60,2)</f>
        <v>Aufwendungen für Altersversorgung</v>
      </c>
    </row>
    <row r="76" spans="7:11" x14ac:dyDescent="0.2">
      <c r="G76" s="156" t="str">
        <f>Kontenrahmen!A42</f>
        <v>6440</v>
      </c>
      <c r="H76" s="161"/>
      <c r="I76" s="161"/>
      <c r="J76" s="161"/>
    </row>
    <row r="77" spans="7:11" ht="13.5" thickBot="1" x14ac:dyDescent="0.25">
      <c r="G77" s="10" t="s">
        <v>8</v>
      </c>
      <c r="H77" s="10"/>
      <c r="I77" s="12"/>
      <c r="J77" s="11" t="s">
        <v>9</v>
      </c>
    </row>
    <row r="78" spans="7:11" x14ac:dyDescent="0.2">
      <c r="G78" t="s">
        <v>13</v>
      </c>
      <c r="H78" s="24">
        <f>SUMIF(Grundbuch!G:G,G76,Grundbuch!H:H)</f>
        <v>0</v>
      </c>
      <c r="I78" s="14" t="s">
        <v>15</v>
      </c>
      <c r="J78" s="24">
        <f>SUMIF(Grundbuch!G:G,G76,Grundbuch!I:I)</f>
        <v>0</v>
      </c>
    </row>
    <row r="79" spans="7:11" x14ac:dyDescent="0.2">
      <c r="I79" s="13" t="s">
        <v>14</v>
      </c>
      <c r="J79" s="24">
        <f>J80-J78</f>
        <v>0</v>
      </c>
    </row>
    <row r="80" spans="7:11" x14ac:dyDescent="0.2">
      <c r="G80" s="15"/>
      <c r="H80" s="25">
        <f>H78</f>
        <v>0</v>
      </c>
      <c r="I80" s="15"/>
      <c r="J80" s="22">
        <f>H80</f>
        <v>0</v>
      </c>
    </row>
    <row r="82" spans="7:11" x14ac:dyDescent="0.2">
      <c r="K82" s="48" t="str">
        <f>VLOOKUP(G83,Kontenrahmen!$A$32:$B$60,2)</f>
        <v>Aufwendungen für Unterstützung</v>
      </c>
    </row>
    <row r="83" spans="7:11" x14ac:dyDescent="0.2">
      <c r="G83" s="156" t="str">
        <f>Kontenrahmen!A43</f>
        <v>6490</v>
      </c>
      <c r="H83" s="161"/>
      <c r="I83" s="161"/>
      <c r="J83" s="161"/>
    </row>
    <row r="84" spans="7:11" ht="13.5" thickBot="1" x14ac:dyDescent="0.25">
      <c r="G84" s="10" t="s">
        <v>8</v>
      </c>
      <c r="H84" s="10"/>
      <c r="I84" s="12"/>
      <c r="J84" s="11" t="s">
        <v>9</v>
      </c>
    </row>
    <row r="85" spans="7:11" x14ac:dyDescent="0.2">
      <c r="G85" t="s">
        <v>13</v>
      </c>
      <c r="H85" s="24">
        <f>SUMIF(Grundbuch!G:G,G83,Grundbuch!H:H)</f>
        <v>0</v>
      </c>
      <c r="I85" s="14" t="s">
        <v>15</v>
      </c>
      <c r="J85" s="24">
        <f>SUMIF(Grundbuch!G:G,G83,Grundbuch!I:I)</f>
        <v>0</v>
      </c>
    </row>
    <row r="86" spans="7:11" x14ac:dyDescent="0.2">
      <c r="I86" s="13" t="s">
        <v>14</v>
      </c>
      <c r="J86" s="24">
        <f>J87-J85</f>
        <v>0</v>
      </c>
    </row>
    <row r="87" spans="7:11" x14ac:dyDescent="0.2">
      <c r="G87" s="15"/>
      <c r="H87" s="25">
        <f>H85</f>
        <v>0</v>
      </c>
      <c r="I87" s="15"/>
      <c r="J87" s="22">
        <f>H87</f>
        <v>0</v>
      </c>
    </row>
    <row r="88" spans="7:11" x14ac:dyDescent="0.2">
      <c r="K88" s="48" t="str">
        <f>VLOOKUP(G89,Kontenrahmen!$A$32:$B$60,2)</f>
        <v>Sonstige soziale Aufwendungen</v>
      </c>
    </row>
    <row r="89" spans="7:11" x14ac:dyDescent="0.2">
      <c r="G89" s="156" t="str">
        <f>Kontenrahmen!A44</f>
        <v>6495</v>
      </c>
      <c r="H89" s="161"/>
      <c r="I89" s="161"/>
      <c r="J89" s="161"/>
    </row>
    <row r="90" spans="7:11" ht="13.5" thickBot="1" x14ac:dyDescent="0.25">
      <c r="G90" s="10" t="s">
        <v>8</v>
      </c>
      <c r="H90" s="10"/>
      <c r="I90" s="12"/>
      <c r="J90" s="11" t="s">
        <v>9</v>
      </c>
    </row>
    <row r="91" spans="7:11" x14ac:dyDescent="0.2">
      <c r="G91" t="s">
        <v>13</v>
      </c>
      <c r="H91" s="24">
        <f>SUMIF(Grundbuch!G:G,G89,Grundbuch!H:H)</f>
        <v>0</v>
      </c>
      <c r="I91" s="14" t="s">
        <v>15</v>
      </c>
      <c r="J91" s="24">
        <f>SUMIF(Grundbuch!G:G,G89,Grundbuch!I:I)</f>
        <v>0</v>
      </c>
    </row>
    <row r="92" spans="7:11" x14ac:dyDescent="0.2">
      <c r="I92" s="13" t="s">
        <v>14</v>
      </c>
      <c r="J92" s="24">
        <f>J93-J91</f>
        <v>0</v>
      </c>
    </row>
    <row r="93" spans="7:11" x14ac:dyDescent="0.2">
      <c r="G93" s="15"/>
      <c r="H93" s="25">
        <f>H91</f>
        <v>0</v>
      </c>
      <c r="I93" s="15"/>
      <c r="J93" s="22">
        <f>H93</f>
        <v>0</v>
      </c>
    </row>
    <row r="94" spans="7:11" x14ac:dyDescent="0.2">
      <c r="K94" s="48" t="str">
        <f>VLOOKUP(G95,Kontenrahmen!$A$32:$B$60,2)</f>
        <v>Abschreibungen auf Sachanlagen</v>
      </c>
    </row>
    <row r="95" spans="7:11" x14ac:dyDescent="0.2">
      <c r="G95" s="156" t="str">
        <f>Kontenrahmen!A45</f>
        <v>6520</v>
      </c>
      <c r="H95" s="161"/>
      <c r="I95" s="161"/>
      <c r="J95" s="161"/>
    </row>
    <row r="96" spans="7:11" ht="13.5" thickBot="1" x14ac:dyDescent="0.25">
      <c r="G96" s="10" t="s">
        <v>8</v>
      </c>
      <c r="H96" s="10"/>
      <c r="I96" s="12"/>
      <c r="J96" s="11" t="s">
        <v>9</v>
      </c>
    </row>
    <row r="97" spans="7:11" x14ac:dyDescent="0.2">
      <c r="G97" t="s">
        <v>13</v>
      </c>
      <c r="H97" s="24">
        <f>SUMIF(Grundbuch!G:G,G95,Grundbuch!H:H)</f>
        <v>0</v>
      </c>
      <c r="I97" s="14" t="s">
        <v>15</v>
      </c>
      <c r="J97" s="24">
        <f>SUMIF(Grundbuch!G:G,G95,Grundbuch!I:I)</f>
        <v>0</v>
      </c>
    </row>
    <row r="98" spans="7:11" x14ac:dyDescent="0.2">
      <c r="I98" s="13" t="s">
        <v>14</v>
      </c>
      <c r="J98" s="24">
        <f>J99-J97</f>
        <v>0</v>
      </c>
    </row>
    <row r="99" spans="7:11" x14ac:dyDescent="0.2">
      <c r="G99" s="15"/>
      <c r="H99" s="25">
        <f>H97</f>
        <v>0</v>
      </c>
      <c r="I99" s="15"/>
      <c r="J99" s="22">
        <f>H99</f>
        <v>0</v>
      </c>
    </row>
    <row r="101" spans="7:11" x14ac:dyDescent="0.2">
      <c r="K101" s="48" t="str">
        <f>VLOOKUP(G102,Kontenrahmen!$A$32:$B$60,2)</f>
        <v>Abschreibungen auf Umlaufvermögen</v>
      </c>
    </row>
    <row r="102" spans="7:11" x14ac:dyDescent="0.2">
      <c r="G102" s="156" t="str">
        <f>Kontenrahmen!A46</f>
        <v>6570</v>
      </c>
      <c r="H102" s="161"/>
      <c r="I102" s="161"/>
      <c r="J102" s="161"/>
    </row>
    <row r="103" spans="7:11" ht="13.5" thickBot="1" x14ac:dyDescent="0.25">
      <c r="G103" s="10" t="s">
        <v>8</v>
      </c>
      <c r="H103" s="10"/>
      <c r="I103" s="12"/>
      <c r="J103" s="11" t="s">
        <v>9</v>
      </c>
    </row>
    <row r="104" spans="7:11" x14ac:dyDescent="0.2">
      <c r="G104" t="s">
        <v>13</v>
      </c>
      <c r="H104" s="24">
        <f>SUMIF(Grundbuch!G:G,G102,Grundbuch!H:H)</f>
        <v>0</v>
      </c>
      <c r="I104" s="14" t="s">
        <v>15</v>
      </c>
      <c r="J104" s="24">
        <f>SUMIF(Grundbuch!G:G,G102,Grundbuch!I:I)</f>
        <v>0</v>
      </c>
    </row>
    <row r="105" spans="7:11" x14ac:dyDescent="0.2">
      <c r="I105" s="13" t="s">
        <v>14</v>
      </c>
      <c r="J105" s="24">
        <f>J106-J104</f>
        <v>0</v>
      </c>
    </row>
    <row r="106" spans="7:11" x14ac:dyDescent="0.2">
      <c r="G106" s="15"/>
      <c r="H106" s="25">
        <f>H104</f>
        <v>0</v>
      </c>
      <c r="I106" s="15"/>
      <c r="J106" s="22">
        <f>H106</f>
        <v>0</v>
      </c>
    </row>
    <row r="107" spans="7:11" x14ac:dyDescent="0.2">
      <c r="K107" s="48" t="str">
        <f>VLOOKUP(G108,Kontenrahmen!$A$32:$B$60,2)</f>
        <v>Sonstige Personalaufwendungen</v>
      </c>
    </row>
    <row r="108" spans="7:11" x14ac:dyDescent="0.2">
      <c r="G108" s="156" t="str">
        <f>Kontenrahmen!A47</f>
        <v>6600</v>
      </c>
      <c r="H108" s="161"/>
      <c r="I108" s="161"/>
      <c r="J108" s="161"/>
    </row>
    <row r="109" spans="7:11" ht="13.5" thickBot="1" x14ac:dyDescent="0.25">
      <c r="G109" s="10" t="s">
        <v>8</v>
      </c>
      <c r="H109" s="10"/>
      <c r="I109" s="12"/>
      <c r="J109" s="11" t="s">
        <v>9</v>
      </c>
    </row>
    <row r="110" spans="7:11" x14ac:dyDescent="0.2">
      <c r="G110" t="s">
        <v>13</v>
      </c>
      <c r="H110" s="24">
        <f>SUMIF(Grundbuch!G:G,G108,Grundbuch!H:H)</f>
        <v>0</v>
      </c>
      <c r="I110" s="14" t="s">
        <v>15</v>
      </c>
      <c r="J110" s="24">
        <f>SUMIF(Grundbuch!G:G,G108,Grundbuch!I:I)</f>
        <v>0</v>
      </c>
    </row>
    <row r="111" spans="7:11" x14ac:dyDescent="0.2">
      <c r="I111" s="13" t="s">
        <v>14</v>
      </c>
      <c r="J111" s="24">
        <f>J112-J110</f>
        <v>0</v>
      </c>
    </row>
    <row r="112" spans="7:11" x14ac:dyDescent="0.2">
      <c r="G112" s="15"/>
      <c r="H112" s="25">
        <f>H110</f>
        <v>0</v>
      </c>
      <c r="I112" s="15"/>
      <c r="J112" s="22">
        <f>H112</f>
        <v>0</v>
      </c>
    </row>
    <row r="113" spans="7:11" x14ac:dyDescent="0.2">
      <c r="K113" s="48" t="str">
        <f>VLOOKUP(G114,Kontenrahmen!$A$32:$B$60,2)</f>
        <v>Miete Pachten</v>
      </c>
    </row>
    <row r="114" spans="7:11" x14ac:dyDescent="0.2">
      <c r="G114" s="156" t="str">
        <f>Kontenrahmen!A48</f>
        <v>6700</v>
      </c>
      <c r="H114" s="161"/>
      <c r="I114" s="161"/>
      <c r="J114" s="161"/>
    </row>
    <row r="115" spans="7:11" ht="13.5" thickBot="1" x14ac:dyDescent="0.25">
      <c r="G115" s="10" t="s">
        <v>8</v>
      </c>
      <c r="H115" s="10"/>
      <c r="I115" s="12"/>
      <c r="J115" s="11" t="s">
        <v>9</v>
      </c>
    </row>
    <row r="116" spans="7:11" x14ac:dyDescent="0.2">
      <c r="G116" t="s">
        <v>13</v>
      </c>
      <c r="H116" s="24">
        <f>SUMIF(Grundbuch!G:G,G114,Grundbuch!H:H)</f>
        <v>0</v>
      </c>
      <c r="I116" s="14" t="s">
        <v>15</v>
      </c>
      <c r="J116" s="24">
        <f>SUMIF(Grundbuch!G:G,G114,Grundbuch!I:I)</f>
        <v>0</v>
      </c>
    </row>
    <row r="117" spans="7:11" x14ac:dyDescent="0.2">
      <c r="I117" s="13" t="s">
        <v>14</v>
      </c>
      <c r="J117" s="24">
        <f>J118-J116</f>
        <v>0</v>
      </c>
    </row>
    <row r="118" spans="7:11" x14ac:dyDescent="0.2">
      <c r="G118" s="15"/>
      <c r="H118" s="25">
        <f>H116</f>
        <v>0</v>
      </c>
      <c r="I118" s="15"/>
      <c r="J118" s="22">
        <f>H118</f>
        <v>0</v>
      </c>
    </row>
    <row r="119" spans="7:11" x14ac:dyDescent="0.2">
      <c r="K119" s="48" t="str">
        <f>VLOOKUP(G120,Kontenrahmen!$A$32:$B$60,2)</f>
        <v>Leasing</v>
      </c>
    </row>
    <row r="120" spans="7:11" x14ac:dyDescent="0.2">
      <c r="G120" s="156" t="str">
        <f>Kontenrahmen!A49</f>
        <v>6710</v>
      </c>
      <c r="H120" s="161"/>
      <c r="I120" s="161"/>
      <c r="J120" s="161"/>
    </row>
    <row r="121" spans="7:11" ht="13.5" thickBot="1" x14ac:dyDescent="0.25">
      <c r="G121" s="10" t="s">
        <v>8</v>
      </c>
      <c r="H121" s="10"/>
      <c r="I121" s="12"/>
      <c r="J121" s="11" t="s">
        <v>9</v>
      </c>
    </row>
    <row r="122" spans="7:11" x14ac:dyDescent="0.2">
      <c r="G122" t="s">
        <v>13</v>
      </c>
      <c r="H122" s="24">
        <f>SUMIF(Grundbuch!G:G,G120,Grundbuch!H:H)</f>
        <v>0</v>
      </c>
      <c r="I122" s="14" t="s">
        <v>15</v>
      </c>
      <c r="J122" s="24">
        <f>SUMIF(Grundbuch!G:G,G120,Grundbuch!I:I)</f>
        <v>0</v>
      </c>
    </row>
    <row r="123" spans="7:11" x14ac:dyDescent="0.2">
      <c r="I123" s="13" t="s">
        <v>14</v>
      </c>
      <c r="J123" s="24">
        <f>J124-J122</f>
        <v>0</v>
      </c>
    </row>
    <row r="124" spans="7:11" x14ac:dyDescent="0.2">
      <c r="G124" s="15"/>
      <c r="H124" s="25">
        <f>H122</f>
        <v>0</v>
      </c>
      <c r="I124" s="15"/>
      <c r="J124" s="22">
        <f>H124</f>
        <v>0</v>
      </c>
    </row>
    <row r="125" spans="7:11" x14ac:dyDescent="0.2">
      <c r="K125" s="48" t="str">
        <f>VLOOKUP(G126,Kontenrahmen!$A$32:$B$60,2)</f>
        <v>Gebühren</v>
      </c>
    </row>
    <row r="126" spans="7:11" x14ac:dyDescent="0.2">
      <c r="G126" s="156" t="str">
        <f>Kontenrahmen!A50</f>
        <v>6730</v>
      </c>
      <c r="H126" s="161"/>
      <c r="I126" s="161"/>
      <c r="J126" s="161"/>
    </row>
    <row r="127" spans="7:11" ht="13.5" thickBot="1" x14ac:dyDescent="0.25">
      <c r="G127" s="10" t="s">
        <v>8</v>
      </c>
      <c r="H127" s="10"/>
      <c r="I127" s="12"/>
      <c r="J127" s="11" t="s">
        <v>9</v>
      </c>
    </row>
    <row r="128" spans="7:11" x14ac:dyDescent="0.2">
      <c r="G128" t="s">
        <v>13</v>
      </c>
      <c r="H128" s="24">
        <f>SUMIF(Grundbuch!G:G,G126,Grundbuch!H:H)</f>
        <v>0</v>
      </c>
      <c r="I128" s="14" t="s">
        <v>15</v>
      </c>
      <c r="J128" s="24">
        <f>SUMIF(Grundbuch!G:G,G126,Grundbuch!I:I)</f>
        <v>0</v>
      </c>
    </row>
    <row r="129" spans="7:11" x14ac:dyDescent="0.2">
      <c r="I129" s="13" t="s">
        <v>14</v>
      </c>
      <c r="J129" s="24">
        <f>J130-J128</f>
        <v>0</v>
      </c>
    </row>
    <row r="130" spans="7:11" x14ac:dyDescent="0.2">
      <c r="G130" s="15"/>
      <c r="H130" s="25">
        <f>H128</f>
        <v>0</v>
      </c>
      <c r="I130" s="15"/>
      <c r="J130" s="22">
        <f>H130</f>
        <v>0</v>
      </c>
    </row>
    <row r="131" spans="7:11" x14ac:dyDescent="0.2">
      <c r="K131" s="48" t="str">
        <f>VLOOKUP(G132,Kontenrahmen!$A$32:$B$60,2)</f>
        <v>Kosten des Geldverkehrs</v>
      </c>
    </row>
    <row r="132" spans="7:11" x14ac:dyDescent="0.2">
      <c r="G132" s="156" t="str">
        <f>Kontenrahmen!A51</f>
        <v>6750</v>
      </c>
      <c r="H132" s="161"/>
      <c r="I132" s="161"/>
      <c r="J132" s="161"/>
    </row>
    <row r="133" spans="7:11" ht="13.5" thickBot="1" x14ac:dyDescent="0.25">
      <c r="G133" s="10" t="s">
        <v>8</v>
      </c>
      <c r="H133" s="10"/>
      <c r="I133" s="12"/>
      <c r="J133" s="11" t="s">
        <v>9</v>
      </c>
    </row>
    <row r="134" spans="7:11" x14ac:dyDescent="0.2">
      <c r="G134" t="s">
        <v>13</v>
      </c>
      <c r="H134" s="24">
        <f>SUMIF(Grundbuch!G:G,G132,Grundbuch!H:H)</f>
        <v>0</v>
      </c>
      <c r="I134" s="14" t="s">
        <v>15</v>
      </c>
      <c r="J134" s="24">
        <f>SUMIF(Grundbuch!G:G,G132,Grundbuch!I:I)</f>
        <v>0</v>
      </c>
    </row>
    <row r="135" spans="7:11" x14ac:dyDescent="0.2">
      <c r="I135" s="13" t="s">
        <v>14</v>
      </c>
      <c r="J135" s="24">
        <f>J136-J134</f>
        <v>0</v>
      </c>
    </row>
    <row r="136" spans="7:11" x14ac:dyDescent="0.2">
      <c r="G136" s="15"/>
      <c r="H136" s="25">
        <f>H134</f>
        <v>0</v>
      </c>
      <c r="I136" s="15"/>
      <c r="J136" s="22">
        <f>H136</f>
        <v>0</v>
      </c>
    </row>
    <row r="138" spans="7:11" x14ac:dyDescent="0.2">
      <c r="K138" s="48" t="str">
        <f>VLOOKUP(G139,Kontenrahmen!$A$32:$B$60,2)</f>
        <v>Rechts und Beratungskosten</v>
      </c>
    </row>
    <row r="139" spans="7:11" x14ac:dyDescent="0.2">
      <c r="G139" s="156" t="str">
        <f>Kontenrahmen!A52</f>
        <v>6770</v>
      </c>
      <c r="H139" s="161"/>
      <c r="I139" s="161"/>
      <c r="J139" s="161"/>
    </row>
    <row r="140" spans="7:11" ht="13.5" thickBot="1" x14ac:dyDescent="0.25">
      <c r="G140" s="10" t="s">
        <v>8</v>
      </c>
      <c r="H140" s="10"/>
      <c r="I140" s="12"/>
      <c r="J140" s="11" t="s">
        <v>9</v>
      </c>
    </row>
    <row r="141" spans="7:11" x14ac:dyDescent="0.2">
      <c r="G141" t="s">
        <v>13</v>
      </c>
      <c r="H141" s="24">
        <f>SUMIF(Grundbuch!G:G,G139,Grundbuch!H:H)</f>
        <v>0</v>
      </c>
      <c r="I141" s="14" t="s">
        <v>15</v>
      </c>
      <c r="J141" s="24">
        <f>SUMIF(Grundbuch!G:G,G139,Grundbuch!I:I)</f>
        <v>0</v>
      </c>
    </row>
    <row r="142" spans="7:11" x14ac:dyDescent="0.2">
      <c r="I142" s="13" t="s">
        <v>14</v>
      </c>
      <c r="J142" s="24">
        <f>J143-J141</f>
        <v>0</v>
      </c>
    </row>
    <row r="143" spans="7:11" x14ac:dyDescent="0.2">
      <c r="G143" s="15"/>
      <c r="H143" s="25">
        <f>H141</f>
        <v>0</v>
      </c>
      <c r="I143" s="15"/>
      <c r="J143" s="22">
        <f>H143</f>
        <v>0</v>
      </c>
    </row>
    <row r="144" spans="7:11" x14ac:dyDescent="0.2">
      <c r="K144" s="48" t="str">
        <f>VLOOKUP(G145,Kontenrahmen!$A$32:$B$60,2)</f>
        <v>Büromaterial</v>
      </c>
    </row>
    <row r="145" spans="7:11" x14ac:dyDescent="0.2">
      <c r="G145" s="156" t="str">
        <f>Kontenrahmen!A53</f>
        <v>6800</v>
      </c>
      <c r="H145" s="161"/>
      <c r="I145" s="161"/>
      <c r="J145" s="161"/>
    </row>
    <row r="146" spans="7:11" ht="13.5" thickBot="1" x14ac:dyDescent="0.25">
      <c r="G146" s="10" t="s">
        <v>8</v>
      </c>
      <c r="H146" s="10"/>
      <c r="I146" s="12"/>
      <c r="J146" s="11" t="s">
        <v>9</v>
      </c>
    </row>
    <row r="147" spans="7:11" x14ac:dyDescent="0.2">
      <c r="G147" t="s">
        <v>13</v>
      </c>
      <c r="H147" s="24">
        <f>SUMIF(Grundbuch!G:G,G145,Grundbuch!H:H)</f>
        <v>0</v>
      </c>
      <c r="I147" s="14" t="s">
        <v>15</v>
      </c>
      <c r="J147" s="24">
        <f>SUMIF(Grundbuch!G:G,G145,Grundbuch!I:I)</f>
        <v>0</v>
      </c>
    </row>
    <row r="148" spans="7:11" x14ac:dyDescent="0.2">
      <c r="I148" s="13" t="s">
        <v>14</v>
      </c>
      <c r="J148" s="24">
        <f>J149-J147</f>
        <v>0</v>
      </c>
    </row>
    <row r="149" spans="7:11" x14ac:dyDescent="0.2">
      <c r="G149" s="15"/>
      <c r="H149" s="25">
        <f>H147</f>
        <v>0</v>
      </c>
      <c r="I149" s="15"/>
      <c r="J149" s="22">
        <f>H149</f>
        <v>0</v>
      </c>
    </row>
    <row r="153" spans="7:11" x14ac:dyDescent="0.2">
      <c r="K153" s="48" t="str">
        <f>VLOOKUP(G154,Kontenrahmen!$A$32:$B$60,2)</f>
        <v>Zeitungen und Fachliteratur</v>
      </c>
    </row>
    <row r="154" spans="7:11" x14ac:dyDescent="0.2">
      <c r="G154" s="156" t="str">
        <f>Kontenrahmen!A54</f>
        <v>6810</v>
      </c>
      <c r="H154" s="161"/>
      <c r="I154" s="161"/>
      <c r="J154" s="161"/>
    </row>
    <row r="155" spans="7:11" ht="13.5" thickBot="1" x14ac:dyDescent="0.25">
      <c r="G155" s="10" t="s">
        <v>8</v>
      </c>
      <c r="H155" s="10"/>
      <c r="I155" s="12"/>
      <c r="J155" s="11" t="s">
        <v>9</v>
      </c>
    </row>
    <row r="156" spans="7:11" x14ac:dyDescent="0.2">
      <c r="G156" t="s">
        <v>13</v>
      </c>
      <c r="H156" s="24">
        <f>SUMIF(Grundbuch!G:G,G154,Grundbuch!H:H)</f>
        <v>0</v>
      </c>
      <c r="I156" s="14" t="s">
        <v>15</v>
      </c>
      <c r="J156" s="24">
        <f>SUMIF(Grundbuch!G:G,G154,Grundbuch!I:I)</f>
        <v>0</v>
      </c>
    </row>
    <row r="157" spans="7:11" x14ac:dyDescent="0.2">
      <c r="I157" s="13" t="s">
        <v>14</v>
      </c>
      <c r="J157" s="24">
        <f>J158-J156</f>
        <v>0</v>
      </c>
    </row>
    <row r="158" spans="7:11" x14ac:dyDescent="0.2">
      <c r="G158" s="15"/>
      <c r="H158" s="25">
        <f>H156</f>
        <v>0</v>
      </c>
      <c r="I158" s="15"/>
      <c r="J158" s="22">
        <f>H158</f>
        <v>0</v>
      </c>
    </row>
    <row r="160" spans="7:11" x14ac:dyDescent="0.2">
      <c r="K160" s="48" t="str">
        <f>VLOOKUP(G161,Kontenrahmen!$A$32:$B$60,2)</f>
        <v>Postgebühren Telefon</v>
      </c>
    </row>
    <row r="161" spans="7:11" x14ac:dyDescent="0.2">
      <c r="G161" s="156" t="str">
        <f>Kontenrahmen!A55</f>
        <v>6820</v>
      </c>
      <c r="H161" s="161"/>
      <c r="I161" s="161"/>
      <c r="J161" s="161"/>
    </row>
    <row r="162" spans="7:11" ht="13.5" thickBot="1" x14ac:dyDescent="0.25">
      <c r="G162" s="10" t="s">
        <v>8</v>
      </c>
      <c r="H162" s="10"/>
      <c r="I162" s="12"/>
      <c r="J162" s="11" t="s">
        <v>9</v>
      </c>
    </row>
    <row r="163" spans="7:11" x14ac:dyDescent="0.2">
      <c r="G163" t="s">
        <v>13</v>
      </c>
      <c r="H163" s="24">
        <f>SUMIF(Grundbuch!G:G,G161,Grundbuch!H:H)</f>
        <v>0</v>
      </c>
      <c r="I163" s="14" t="s">
        <v>15</v>
      </c>
      <c r="J163" s="24">
        <f>SUMIF(Grundbuch!G:G,G161,Grundbuch!I:I)</f>
        <v>0</v>
      </c>
    </row>
    <row r="164" spans="7:11" x14ac:dyDescent="0.2">
      <c r="I164" s="13" t="s">
        <v>14</v>
      </c>
      <c r="J164" s="24">
        <f>J165-J163</f>
        <v>0</v>
      </c>
    </row>
    <row r="165" spans="7:11" x14ac:dyDescent="0.2">
      <c r="G165" s="15"/>
      <c r="H165" s="25">
        <f>H163</f>
        <v>0</v>
      </c>
      <c r="I165" s="15"/>
      <c r="J165" s="22">
        <f>H165</f>
        <v>0</v>
      </c>
    </row>
    <row r="167" spans="7:11" x14ac:dyDescent="0.2">
      <c r="K167" s="48" t="str">
        <f>VLOOKUP(G168,Kontenrahmen!$A$32:$B$60,2)</f>
        <v>Reisekosten</v>
      </c>
    </row>
    <row r="168" spans="7:11" x14ac:dyDescent="0.2">
      <c r="G168" s="156" t="str">
        <f>Kontenrahmen!A56</f>
        <v>6850</v>
      </c>
      <c r="H168" s="161"/>
      <c r="I168" s="161"/>
      <c r="J168" s="161"/>
    </row>
    <row r="169" spans="7:11" ht="13.5" thickBot="1" x14ac:dyDescent="0.25">
      <c r="G169" s="10" t="s">
        <v>8</v>
      </c>
      <c r="H169" s="10"/>
      <c r="I169" s="12"/>
      <c r="J169" s="11" t="s">
        <v>9</v>
      </c>
    </row>
    <row r="170" spans="7:11" x14ac:dyDescent="0.2">
      <c r="G170" t="s">
        <v>13</v>
      </c>
      <c r="H170" s="24">
        <f>SUMIF(Grundbuch!G:G,G168,Grundbuch!H:H)</f>
        <v>0</v>
      </c>
      <c r="I170" s="14" t="s">
        <v>15</v>
      </c>
      <c r="J170" s="24">
        <f>SUMIF(Grundbuch!G:G,G168,Grundbuch!I:I)</f>
        <v>0</v>
      </c>
    </row>
    <row r="171" spans="7:11" x14ac:dyDescent="0.2">
      <c r="I171" s="13" t="s">
        <v>14</v>
      </c>
      <c r="J171" s="24">
        <f>J172-J170</f>
        <v>0</v>
      </c>
    </row>
    <row r="172" spans="7:11" x14ac:dyDescent="0.2">
      <c r="G172" s="15"/>
      <c r="H172" s="25">
        <f>H170</f>
        <v>0</v>
      </c>
      <c r="I172" s="15"/>
      <c r="J172" s="22">
        <f>H172</f>
        <v>0</v>
      </c>
    </row>
    <row r="173" spans="7:11" x14ac:dyDescent="0.2">
      <c r="K173" s="48" t="str">
        <f>VLOOKUP(G174,Kontenrahmen!$A$32:$B$60,2)</f>
        <v>Bewirtung und Präsentation</v>
      </c>
    </row>
    <row r="174" spans="7:11" x14ac:dyDescent="0.2">
      <c r="G174" s="156" t="str">
        <f>Kontenrahmen!A57</f>
        <v>6860</v>
      </c>
      <c r="H174" s="161"/>
      <c r="I174" s="161"/>
      <c r="J174" s="161"/>
    </row>
    <row r="175" spans="7:11" ht="13.5" thickBot="1" x14ac:dyDescent="0.25">
      <c r="G175" s="10" t="s">
        <v>8</v>
      </c>
      <c r="H175" s="10"/>
      <c r="I175" s="12"/>
      <c r="J175" s="11" t="s">
        <v>9</v>
      </c>
    </row>
    <row r="176" spans="7:11" x14ac:dyDescent="0.2">
      <c r="G176" t="s">
        <v>13</v>
      </c>
      <c r="H176" s="24">
        <f>SUMIF(Grundbuch!G:G,G174,Grundbuch!H:H)</f>
        <v>0</v>
      </c>
      <c r="I176" s="14" t="s">
        <v>15</v>
      </c>
      <c r="J176" s="24">
        <f>SUMIF(Grundbuch!G:G,G174,Grundbuch!I:I)</f>
        <v>0</v>
      </c>
    </row>
    <row r="177" spans="7:11" x14ac:dyDescent="0.2">
      <c r="I177" s="13" t="s">
        <v>14</v>
      </c>
      <c r="J177" s="24">
        <f>J178-J176</f>
        <v>0</v>
      </c>
    </row>
    <row r="178" spans="7:11" x14ac:dyDescent="0.2">
      <c r="G178" s="15"/>
      <c r="H178" s="25">
        <f>H176</f>
        <v>0</v>
      </c>
      <c r="I178" s="15"/>
      <c r="J178" s="22">
        <f>H178</f>
        <v>0</v>
      </c>
    </row>
    <row r="180" spans="7:11" x14ac:dyDescent="0.2">
      <c r="K180" s="48" t="str">
        <f>VLOOKUP(G181,Kontenrahmen!$A$32:$B$60,2)</f>
        <v>Werbung</v>
      </c>
    </row>
    <row r="181" spans="7:11" x14ac:dyDescent="0.2">
      <c r="G181" s="156" t="str">
        <f>Kontenrahmen!A58</f>
        <v>6870</v>
      </c>
      <c r="H181" s="161"/>
      <c r="I181" s="161"/>
      <c r="J181" s="161"/>
    </row>
    <row r="182" spans="7:11" ht="13.5" thickBot="1" x14ac:dyDescent="0.25">
      <c r="G182" s="10" t="s">
        <v>8</v>
      </c>
      <c r="H182" s="10"/>
      <c r="I182" s="12"/>
      <c r="J182" s="11" t="s">
        <v>9</v>
      </c>
    </row>
    <row r="183" spans="7:11" x14ac:dyDescent="0.2">
      <c r="G183" t="s">
        <v>13</v>
      </c>
      <c r="H183" s="24">
        <f>SUMIF(Grundbuch!G:G,G181,Grundbuch!H:H)</f>
        <v>0</v>
      </c>
      <c r="I183" s="14" t="s">
        <v>15</v>
      </c>
      <c r="J183" s="24">
        <f>SUMIF(Grundbuch!G:G,G181,Grundbuch!I:I)</f>
        <v>0</v>
      </c>
    </row>
    <row r="184" spans="7:11" x14ac:dyDescent="0.2">
      <c r="I184" s="13" t="s">
        <v>14</v>
      </c>
      <c r="J184" s="24">
        <f>J185-J183</f>
        <v>0</v>
      </c>
    </row>
    <row r="185" spans="7:11" x14ac:dyDescent="0.2">
      <c r="G185" s="15"/>
      <c r="H185" s="25">
        <f>H183</f>
        <v>0</v>
      </c>
      <c r="I185" s="15"/>
      <c r="J185" s="22">
        <f>H185</f>
        <v>0</v>
      </c>
    </row>
    <row r="187" spans="7:11" x14ac:dyDescent="0.2">
      <c r="K187" s="48" t="str">
        <f>VLOOKUP(G188,Kontenrahmen!$A$32:$B$60,2)</f>
        <v>Versicherungen</v>
      </c>
    </row>
    <row r="188" spans="7:11" x14ac:dyDescent="0.2">
      <c r="G188" s="156" t="str">
        <f>Kontenrahmen!A59</f>
        <v>6900</v>
      </c>
      <c r="H188" s="161"/>
      <c r="I188" s="161"/>
      <c r="J188" s="161"/>
    </row>
    <row r="189" spans="7:11" ht="13.5" thickBot="1" x14ac:dyDescent="0.25">
      <c r="G189" s="10" t="s">
        <v>8</v>
      </c>
      <c r="H189" s="10"/>
      <c r="I189" s="12"/>
      <c r="J189" s="11" t="s">
        <v>9</v>
      </c>
    </row>
    <row r="190" spans="7:11" x14ac:dyDescent="0.2">
      <c r="G190" t="s">
        <v>13</v>
      </c>
      <c r="H190" s="24">
        <f>SUMIF(Grundbuch!G:G,G188,Grundbuch!H:H)</f>
        <v>0</v>
      </c>
      <c r="I190" s="14" t="s">
        <v>15</v>
      </c>
      <c r="J190" s="24">
        <f>SUMIF(Grundbuch!G:G,G188,Grundbuch!I:I)</f>
        <v>0</v>
      </c>
    </row>
    <row r="191" spans="7:11" x14ac:dyDescent="0.2">
      <c r="I191" s="13" t="s">
        <v>14</v>
      </c>
      <c r="J191" s="24">
        <f>J192-J190</f>
        <v>0</v>
      </c>
    </row>
    <row r="192" spans="7:11" x14ac:dyDescent="0.2">
      <c r="G192" s="15"/>
      <c r="H192" s="25">
        <f>H190</f>
        <v>0</v>
      </c>
      <c r="I192" s="15"/>
      <c r="J192" s="22">
        <f>H192</f>
        <v>0</v>
      </c>
    </row>
    <row r="194" spans="7:11" x14ac:dyDescent="0.2">
      <c r="K194" s="48" t="str">
        <f>VLOOKUP(G195,Kontenrahmen!$A$32:$B$60,2)</f>
        <v>Beiträge zu Verbänden</v>
      </c>
    </row>
    <row r="195" spans="7:11" x14ac:dyDescent="0.2">
      <c r="G195" s="156" t="str">
        <f>Kontenrahmen!A60</f>
        <v>6920</v>
      </c>
      <c r="H195" s="161"/>
      <c r="I195" s="161"/>
      <c r="J195" s="161"/>
    </row>
    <row r="196" spans="7:11" ht="13.5" thickBot="1" x14ac:dyDescent="0.25">
      <c r="G196" s="10" t="s">
        <v>8</v>
      </c>
      <c r="H196" s="10"/>
      <c r="I196" s="12"/>
      <c r="J196" s="11" t="s">
        <v>9</v>
      </c>
    </row>
    <row r="197" spans="7:11" x14ac:dyDescent="0.2">
      <c r="G197" t="s">
        <v>13</v>
      </c>
      <c r="H197" s="24">
        <f>SUMIF(Grundbuch!G:G,G195,Grundbuch!H:H)</f>
        <v>0</v>
      </c>
      <c r="I197" s="14" t="s">
        <v>15</v>
      </c>
      <c r="J197" s="24">
        <f>SUMIF(Grundbuch!G:G,G195,Grundbuch!I:I)</f>
        <v>0</v>
      </c>
    </row>
    <row r="198" spans="7:11" x14ac:dyDescent="0.2">
      <c r="I198" s="13" t="s">
        <v>14</v>
      </c>
      <c r="J198" s="24">
        <f>J199-J197</f>
        <v>0</v>
      </c>
    </row>
    <row r="199" spans="7:11" x14ac:dyDescent="0.2">
      <c r="G199" s="15"/>
      <c r="H199" s="25">
        <f>H197</f>
        <v>0</v>
      </c>
      <c r="I199" s="15"/>
      <c r="J199" s="22">
        <f>H199</f>
        <v>0</v>
      </c>
    </row>
  </sheetData>
  <customSheetViews>
    <customSheetView guid="{E2F1144B-7188-475C-8926-FE1E4E19441F}" scale="128" showGridLines="0" state="hidden">
      <pane ySplit="1" topLeftCell="A2" activePane="bottomLeft" state="frozen"/>
      <selection pane="bottomLeft" activeCell="G38" sqref="G38"/>
      <pageMargins left="0.78740157499999996" right="0.78740157499999996" top="0.984251969" bottom="0.984251969" header="0.4921259845" footer="0.4921259845"/>
      <headerFooter alignWithMargins="0"/>
    </customSheetView>
    <customSheetView guid="{368DE442-F089-4C2B-8CEC-DCB0BC8F5436}" scale="128" showGridLines="0" state="hidden">
      <pane ySplit="1" topLeftCell="A2" activePane="bottomLeft" state="frozen"/>
      <selection pane="bottomLeft" activeCell="G38" sqref="G38"/>
      <pageMargins left="0.78740157499999996" right="0.78740157499999996" top="0.984251969" bottom="0.984251969" header="0.4921259845" footer="0.4921259845"/>
      <headerFooter alignWithMargins="0"/>
    </customSheetView>
    <customSheetView guid="{8A375EA9-6DDA-48F1-A097-E08478E67712}" scale="128" showGridLines="0" state="hidden">
      <pane ySplit="1" topLeftCell="A2" activePane="bottomLeft" state="frozen"/>
      <selection pane="bottomLeft" activeCell="G38" sqref="G38"/>
      <pageMargins left="0.78740157499999996" right="0.78740157499999996" top="0.984251969" bottom="0.984251969" header="0.4921259845" footer="0.4921259845"/>
      <headerFooter alignWithMargins="0"/>
    </customSheetView>
  </customSheetViews>
  <mergeCells count="34">
    <mergeCell ref="G37:J37"/>
    <mergeCell ref="G154:J154"/>
    <mergeCell ref="B4:E4"/>
    <mergeCell ref="B10:E10"/>
    <mergeCell ref="G126:J126"/>
    <mergeCell ref="G132:J132"/>
    <mergeCell ref="G139:J139"/>
    <mergeCell ref="G145:J145"/>
    <mergeCell ref="G102:J102"/>
    <mergeCell ref="G108:J108"/>
    <mergeCell ref="G114:J114"/>
    <mergeCell ref="G120:J120"/>
    <mergeCell ref="G1:J1"/>
    <mergeCell ref="G11:J11"/>
    <mergeCell ref="B1:E1"/>
    <mergeCell ref="G95:J95"/>
    <mergeCell ref="G83:J83"/>
    <mergeCell ref="G89:J89"/>
    <mergeCell ref="G62:J62"/>
    <mergeCell ref="G69:J69"/>
    <mergeCell ref="G17:J17"/>
    <mergeCell ref="G4:J4"/>
    <mergeCell ref="G48:J48"/>
    <mergeCell ref="G55:J55"/>
    <mergeCell ref="G23:J23"/>
    <mergeCell ref="G76:J76"/>
    <mergeCell ref="G30:J30"/>
    <mergeCell ref="G43:J43"/>
    <mergeCell ref="G174:J174"/>
    <mergeCell ref="G181:J181"/>
    <mergeCell ref="G188:J188"/>
    <mergeCell ref="G195:J195"/>
    <mergeCell ref="G161:J161"/>
    <mergeCell ref="G168:J168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7"/>
  <sheetViews>
    <sheetView showGridLines="0" zoomScale="273" workbookViewId="0">
      <selection sqref="A1:D1"/>
    </sheetView>
  </sheetViews>
  <sheetFormatPr baseColWidth="10" defaultRowHeight="12.75" x14ac:dyDescent="0.2"/>
  <cols>
    <col min="2" max="2" width="12.85546875" bestFit="1" customWidth="1"/>
    <col min="4" max="4" width="12.85546875" bestFit="1" customWidth="1"/>
  </cols>
  <sheetData>
    <row r="1" spans="1:4" x14ac:dyDescent="0.2">
      <c r="A1" s="158" t="str">
        <f>Kontenrahmen!B68</f>
        <v>GuV</v>
      </c>
      <c r="B1" s="159"/>
      <c r="C1" s="159"/>
      <c r="D1" s="159"/>
    </row>
    <row r="3" spans="1:4" x14ac:dyDescent="0.2">
      <c r="A3" s="156" t="str">
        <f>Kontenrahmen!A68</f>
        <v>8020</v>
      </c>
      <c r="B3" s="157"/>
      <c r="C3" s="157"/>
      <c r="D3" s="157"/>
    </row>
    <row r="4" spans="1:4" ht="13.5" thickBot="1" x14ac:dyDescent="0.25">
      <c r="A4" s="10" t="s">
        <v>8</v>
      </c>
      <c r="B4" s="10"/>
      <c r="C4" s="12"/>
      <c r="D4" s="11" t="s">
        <v>9</v>
      </c>
    </row>
    <row r="5" spans="1:4" x14ac:dyDescent="0.2">
      <c r="B5" s="23">
        <f>SUMIF(Grundbuch!G:G,A3,Grundbuch!H:H)</f>
        <v>0</v>
      </c>
      <c r="C5" s="18"/>
      <c r="D5" s="23">
        <f>SUMIF(Grundbuch!G:G,A3,Grundbuch!I:I)</f>
        <v>123472.21983193277</v>
      </c>
    </row>
    <row r="6" spans="1:4" x14ac:dyDescent="0.2">
      <c r="A6" s="8" t="s">
        <v>14</v>
      </c>
      <c r="B6" s="28">
        <f>B7-B5</f>
        <v>123472.21983193277</v>
      </c>
      <c r="C6" s="8"/>
      <c r="D6" s="8"/>
    </row>
    <row r="7" spans="1:4" x14ac:dyDescent="0.2">
      <c r="B7" s="9">
        <f>D7</f>
        <v>123472.21983193277</v>
      </c>
      <c r="D7" s="9">
        <f>D5</f>
        <v>123472.21983193277</v>
      </c>
    </row>
  </sheetData>
  <sheetProtection sheet="1" objects="1" scenarios="1"/>
  <customSheetViews>
    <customSheetView guid="{E2F1144B-7188-475C-8926-FE1E4E19441F}" scale="273" showGridLines="0" state="hidden">
      <selection sqref="A1:D1"/>
      <pageMargins left="0.78740157499999996" right="0.78740157499999996" top="0.984251969" bottom="0.984251969" header="0.4921259845" footer="0.4921259845"/>
      <pageSetup paperSize="9" orientation="portrait" r:id="rId1"/>
      <headerFooter alignWithMargins="0"/>
    </customSheetView>
    <customSheetView guid="{368DE442-F089-4C2B-8CEC-DCB0BC8F5436}" scale="273" showGridLines="0" state="hidden">
      <selection sqref="A1:D1"/>
      <pageMargins left="0.78740157499999996" right="0.78740157499999996" top="0.984251969" bottom="0.984251969" header="0.4921259845" footer="0.4921259845"/>
      <pageSetup paperSize="9" orientation="portrait" r:id="rId2"/>
      <headerFooter alignWithMargins="0"/>
    </customSheetView>
    <customSheetView guid="{8A375EA9-6DDA-48F1-A097-E08478E67712}" scale="273" showGridLines="0" state="hidden">
      <selection sqref="A1:D1"/>
      <pageMargins left="0.78740157499999996" right="0.78740157499999996" top="0.984251969" bottom="0.984251969" header="0.4921259845" footer="0.4921259845"/>
      <pageSetup paperSize="9" orientation="portrait" r:id="rId3"/>
      <headerFooter alignWithMargins="0"/>
    </customSheetView>
  </customSheetViews>
  <mergeCells count="2">
    <mergeCell ref="A1:D1"/>
    <mergeCell ref="A3:D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Kontenrahmen</vt:lpstr>
      <vt:lpstr>Eröffnungs-Bilanz</vt:lpstr>
      <vt:lpstr>Schluß-Bilanz</vt:lpstr>
      <vt:lpstr>Grundbuch</vt:lpstr>
      <vt:lpstr>Hauptbuch</vt:lpstr>
      <vt:lpstr>EBK</vt:lpstr>
      <vt:lpstr>Bestandskonten</vt:lpstr>
      <vt:lpstr>Erfolgskonten</vt:lpstr>
      <vt:lpstr>GuV</vt:lpstr>
      <vt:lpstr>SBK</vt:lpstr>
      <vt:lpstr>T-Konto Vorlage</vt:lpstr>
      <vt:lpstr>Hauptbuch!Druckbereich</vt:lpstr>
      <vt:lpstr>Grundbuch!Drucktitel</vt:lpstr>
    </vt:vector>
  </TitlesOfParts>
  <Company>entenhausen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Koop</dc:creator>
  <cp:lastModifiedBy>BVB .05</cp:lastModifiedBy>
  <cp:lastPrinted>2007-12-13T13:12:46Z</cp:lastPrinted>
  <dcterms:created xsi:type="dcterms:W3CDTF">2007-07-15T16:31:56Z</dcterms:created>
  <dcterms:modified xsi:type="dcterms:W3CDTF">2016-02-03T11:01:40Z</dcterms:modified>
</cp:coreProperties>
</file>